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AB318\Годовой отчет 2023\Пакет на Думу\Решение об исполнении за 2023\"/>
    </mc:Choice>
  </mc:AlternateContent>
  <xr:revisionPtr revIDLastSave="0" documentId="13_ncr:1_{3AD0FFF5-51D0-47DB-A9FA-C3E7E40DFB14}" xr6:coauthVersionLast="47" xr6:coauthVersionMax="47" xr10:uidLastSave="{00000000-0000-0000-0000-000000000000}"/>
  <bookViews>
    <workbookView xWindow="-120" yWindow="-120" windowWidth="29040" windowHeight="15840" xr2:uid="{055F4F62-8F29-4EFE-B7CF-1820E1649C8E}"/>
  </bookViews>
  <sheets>
    <sheet name="Приложение №1 доходы" sheetId="1" r:id="rId1"/>
  </sheets>
  <definedNames>
    <definedName name="_xlnm._FilterDatabase" localSheetId="0" hidden="1">'Приложение №1 доходы'!$A$8:$G$8</definedName>
    <definedName name="_xlnm.Print_Titles" localSheetId="0">'Приложение №1 доходы'!$7:$7</definedName>
    <definedName name="_xlnm.Print_Area" localSheetId="0">'Приложение №1 доходы'!$A$1:$D$208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207" i="1"/>
  <c r="C207" i="1" l="1"/>
  <c r="D203" i="1"/>
  <c r="C203" i="1"/>
  <c r="D197" i="1"/>
  <c r="C197" i="1"/>
  <c r="D189" i="1"/>
  <c r="C189" i="1"/>
  <c r="D175" i="1"/>
  <c r="C175" i="1"/>
  <c r="D172" i="1"/>
  <c r="C172" i="1"/>
  <c r="D166" i="1"/>
  <c r="C166" i="1"/>
  <c r="D94" i="1"/>
  <c r="C94" i="1"/>
  <c r="D86" i="1"/>
  <c r="C86" i="1"/>
  <c r="D82" i="1"/>
  <c r="C82" i="1"/>
  <c r="D77" i="1"/>
  <c r="C77" i="1"/>
  <c r="D68" i="1"/>
  <c r="C68" i="1"/>
  <c r="D61" i="1"/>
  <c r="C61" i="1"/>
  <c r="D57" i="1"/>
  <c r="D53" i="1" s="1"/>
  <c r="C57" i="1"/>
  <c r="C53" i="1" s="1"/>
  <c r="D49" i="1"/>
  <c r="C49" i="1"/>
  <c r="D45" i="1"/>
  <c r="C45" i="1"/>
  <c r="D41" i="1"/>
  <c r="C41" i="1"/>
  <c r="D35" i="1"/>
  <c r="C35" i="1"/>
  <c r="D28" i="1"/>
  <c r="C28" i="1"/>
  <c r="C27" i="1"/>
  <c r="D22" i="1"/>
  <c r="C22" i="1"/>
  <c r="C10" i="1"/>
  <c r="D27" i="1" l="1"/>
  <c r="D171" i="1"/>
  <c r="D170" i="1" s="1"/>
  <c r="C171" i="1"/>
  <c r="C170" i="1" s="1"/>
  <c r="C48" i="1"/>
  <c r="C9" i="1" s="1"/>
  <c r="D48" i="1"/>
  <c r="D9" i="1" l="1"/>
  <c r="D8" i="1" s="1"/>
  <c r="C8" i="1"/>
</calcChain>
</file>

<file path=xl/sharedStrings.xml><?xml version="1.0" encoding="utf-8"?>
<sst xmlns="http://schemas.openxmlformats.org/spreadsheetml/2006/main" count="411" uniqueCount="409">
  <si>
    <t xml:space="preserve">Приложение № 1
к решению Благовещенской
городской Думы </t>
  </si>
  <si>
    <t xml:space="preserve">Исполнение доходов городского бюджета за 2023 год по кодам классификации доходов бюджетов </t>
  </si>
  <si>
    <t>тыс. рублей</t>
  </si>
  <si>
    <t>Код бюджетной классификации РФ</t>
  </si>
  <si>
    <t>Наименование показателя</t>
  </si>
  <si>
    <t>План</t>
  </si>
  <si>
    <t>Исполнено</t>
  </si>
  <si>
    <t>Доходы бюджета</t>
  </si>
  <si>
    <t>Налоговые и неналоговые доходы</t>
  </si>
  <si>
    <t xml:space="preserve"> 1 01 02000 01 0000 110</t>
  </si>
  <si>
    <t>Налог на доходы физических лиц</t>
  </si>
  <si>
    <t>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</si>
  <si>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</si>
  <si>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</si>
  <si>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</si>
  <si>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</si>
  <si>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</si>
  <si>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</si>
  <si>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</si>
  <si>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</si>
  <si>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</si>
  <si>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</si>
  <si>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</si>
  <si>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</si>
  <si>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</si>
  <si>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1 01 02050 01 1000 110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</si>
  <si>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</si>
  <si>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</si>
  <si>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</si>
  <si>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</si>
  <si>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</si>
  <si>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</si>
  <si>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</si>
  <si>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 1 03 02000 01 0000 110</t>
  </si>
  <si>
    <t>Налоги на товары (работы, услуги), реализуемые на территории Российской Федерации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</si>
  <si>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</si>
  <si>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</si>
  <si>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</si>
  <si>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</si>
  <si>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</si>
  <si>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</si>
  <si>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</si>
  <si>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</si>
  <si>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1 05 00000 00 0000 000</t>
  </si>
  <si>
    <t>Налог на совокупный доход</t>
  </si>
  <si>
    <t xml:space="preserve"> 1 05 01000 00 0000 000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</si>
  <si>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</si>
  <si>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</si>
  <si>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</si>
  <si>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 xml:space="preserve"> 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</si>
  <si>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</si>
  <si>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 xml:space="preserve"> 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</si>
  <si>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</si>
  <si>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</si>
  <si>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</si>
  <si>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</si>
  <si>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</si>
  <si>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</si>
  <si>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</si>
  <si>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 xml:space="preserve"> 1 05 02000 00 0000 000</t>
  </si>
  <si>
    <t>Единый налог на вмененный доход для отдельных видов деятельности</t>
  </si>
  <si>
    <t>1 05 02010 02 0000 110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</si>
  <si>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</si>
  <si>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</si>
  <si>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</si>
  <si>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</si>
  <si>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1 05 02020 02 1000 110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</si>
  <si>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</si>
  <si>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1 05 02020 02 3000 110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</si>
  <si>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</si>
  <si>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 xml:space="preserve"> 1 05 03000 00 0000 000</t>
  </si>
  <si>
    <t>Единый сельскохозяйственный налог</t>
  </si>
  <si>
    <t>1 05 03010 01 0000 110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</si>
  <si>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</si>
  <si>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</si>
  <si>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</si>
  <si>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</si>
  <si>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 xml:space="preserve"> 1 05 04000 00 0000 000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</si>
  <si>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</si>
  <si>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</si>
  <si>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</si>
  <si>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</si>
  <si>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</si>
  <si>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 xml:space="preserve"> 106 00000 00 0000 000</t>
  </si>
  <si>
    <t>Налоги на имущество</t>
  </si>
  <si>
    <t xml:space="preserve"> 106 01000 00 0000 110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</si>
  <si>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</si>
  <si>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</si>
  <si>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</si>
  <si>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</si>
  <si>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</si>
  <si>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1 06 01020 04 3000 110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</si>
  <si>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</si>
  <si>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 1 06 60600 00 0000 110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</si>
  <si>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</si>
  <si>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</si>
  <si>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</si>
  <si>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</si>
  <si>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</si>
  <si>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</si>
  <si>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</si>
  <si>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 1 06 06040 00 0000 110 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</si>
  <si>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</si>
  <si>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</si>
  <si>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</si>
  <si>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</si>
  <si>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</si>
  <si>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1 06 06042 04 3000 110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</si>
  <si>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</si>
  <si>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 xml:space="preserve"> 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</si>
  <si>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</si>
  <si>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</si>
  <si>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</si>
  <si>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</si>
  <si>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</si>
  <si>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</si>
  <si>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</si>
  <si>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1 08 07150 01 1000 110</t>
  </si>
  <si>
    <t>Государственная пошлина за выдачу разрешения на установку рекламной конструкции (перерасчеты, недоимка и задолженность по платежу, в том числе по отмененному)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</si>
  <si>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</si>
  <si>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</si>
  <si>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</si>
  <si>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(перерасчеты, недоимка и задолженность по платежу, в том числе по отмененному)</t>
  </si>
  <si>
    <t xml:space="preserve"> 1 11 00000 00 0000 000</t>
  </si>
  <si>
    <t>Доходы от использования имущества, находящегося в государственной или муниципальной собственности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</si>
  <si>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</si>
  <si>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</si>
  <si>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</si>
  <si>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</si>
  <si>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</si>
  <si>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</si>
  <si>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</si>
  <si>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</si>
  <si>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</si>
  <si>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</si>
  <si>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</si>
  <si>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</si>
  <si>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</si>
  <si>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</si>
  <si>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</si>
  <si>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</si>
  <si>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</si>
  <si>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</si>
  <si>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</si>
  <si>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</si>
  <si>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</si>
  <si>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</si>
  <si>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</si>
  <si>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</si>
  <si>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</si>
  <si>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</si>
  <si>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1 13 00000 00 0000 000</t>
  </si>
  <si>
    <t>Доходы от оказания платных услуг и компенсации затрат государства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</si>
  <si>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</si>
  <si>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</si>
  <si>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1 13 01994 04 0001 130</t>
  </si>
  <si>
    <t>Прочие доходы от оказания платных услуг (работ) получателями средств бюджетов городских округов (плата за предоставление земельного участка для создания семейного (родового) захоронения, в случае превышения размера бесплатно предоставляемого участка земли для создания семейного захоронения)</t>
  </si>
  <si>
    <t>1 13 02994 04 0000 130</t>
  </si>
  <si>
    <t>Прочие доходы от компенсации затрат бюджетов городских округов</t>
  </si>
  <si>
    <t xml:space="preserve"> 1 14 00000 00 0000 000</t>
  </si>
  <si>
    <t>Доходы от продажи материальных и нематериальных активов</t>
  </si>
  <si>
    <t>1 14 01040 04 0000 410</t>
  </si>
  <si>
    <t>Доходы от продажи квартир, находящихся в собственности городских округов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</si>
  <si>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</si>
  <si>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</si>
  <si>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</si>
  <si>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</si>
  <si>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</si>
  <si>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</si>
  <si>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</si>
  <si>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</si>
  <si>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</si>
  <si>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</si>
  <si>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1 14 06324 04 0000 430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</si>
  <si>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</si>
  <si>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 xml:space="preserve"> 1 16 0000 00 0000 000</t>
  </si>
  <si>
    <t>Штрафы, санкции, возмещение ущерба</t>
  </si>
  <si>
    <t>1 16 01053 01 0017 140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</si>
  <si>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непредоставление или неопубликование отчета, сведений о поступлении и расходовании средств, выделенных на подготовку и проведение выборов, референдума)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</si>
  <si>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</si>
  <si>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</si>
  <si>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</si>
  <si>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</si>
  <si>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1 16 01053 01 0351 140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</si>
  <si>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</si>
  <si>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</si>
  <si>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</si>
  <si>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</si>
  <si>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незаконный оборот наркотических средств, психотропных веществ или их аналогов и незаконные приобретения,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</si>
  <si>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</si>
  <si>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</si>
  <si>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</si>
  <si>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</si>
  <si>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</si>
  <si>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побои)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</si>
  <si>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</si>
  <si>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(иные штрафы)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</si>
  <si>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</si>
  <si>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</si>
  <si>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</si>
  <si>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</si>
  <si>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</si>
  <si>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</si>
  <si>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</si>
  <si>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</si>
  <si>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1 16 01083 01 0002 140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</si>
  <si>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несоблюдение в области охраны окружающей среды при обращении с отходами производства и потребления)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</si>
  <si>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</si>
  <si>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</si>
  <si>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</si>
  <si>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</si>
  <si>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1 16 01083 01 9000 140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</si>
  <si>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</si>
  <si>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</si>
  <si>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</si>
  <si>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1 16 01093 01 0011 140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</si>
  <si>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правил пользования топливом и энергией, правил устройства, эксплуатации топливо- и энергопотребляющих установок, тепловых сетей, объектов хранения, содержания, реализации и транспортировки энергоносителей, топлива и продуктов его переработки)</t>
  </si>
  <si>
    <t>1 16 01093 01 0022 140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</si>
  <si>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водоотведения. транспортировки воды и (или) сточных вод)</t>
  </si>
  <si>
    <t>1 16 01093 01 9000 140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</si>
  <si>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</si>
  <si>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1 16 01103 01 9000 140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</si>
  <si>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</si>
  <si>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1 16 01113 01 9000 140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</si>
  <si>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</si>
  <si>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</si>
  <si>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</si>
  <si>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</si>
  <si>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незаконную продажу товаров (иных вещей), свободная реализация которых запрещена или ограничена)</t>
  </si>
  <si>
    <t>1 16 01143 01 0016 140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</si>
  <si>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нарушение правил продажи этилового спирта, алкогольной и спиртосодержащей продукции)</t>
  </si>
  <si>
    <t>1 16 01143 01 0055 140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</si>
  <si>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нарушение условий государственного контракта по государственному оборонному заказу либо условий договора, заключенного в целях выполнения государственного оборонного заказа)</t>
  </si>
  <si>
    <t>1 16 01143 01 0101 140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</si>
  <si>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незаконную организацию и проведение азартных игр)</t>
  </si>
  <si>
    <t>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</si>
  <si>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осуществление предпринимательской деятельности в области транспорта без лицензии)</t>
  </si>
  <si>
    <t>1 16 01143 01 0171 140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</si>
  <si>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</si>
  <si>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</si>
  <si>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</si>
  <si>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</si>
  <si>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</si>
  <si>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</si>
  <si>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</si>
  <si>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</si>
  <si>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 же с нарушением установленного порядка нанесения такой маркировки и (или) информации)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</si>
  <si>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</si>
  <si>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</si>
  <si>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</si>
  <si>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</si>
  <si>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</si>
  <si>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</si>
  <si>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</si>
  <si>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</si>
  <si>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</si>
  <si>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</si>
  <si>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</si>
  <si>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</si>
  <si>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</si>
  <si>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лица),осуществляющего государственные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</si>
  <si>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</si>
  <si>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</si>
  <si>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</si>
  <si>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или попытку передачи запрещенных предметов лицам, содержащимся учреждениях уголовно-исполнительной системы или изоляторах временного содержания)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</si>
  <si>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</si>
  <si>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</si>
  <si>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</si>
  <si>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</si>
  <si>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</si>
  <si>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</si>
  <si>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</si>
  <si>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</si>
  <si>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</si>
  <si>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</t>
  </si>
  <si>
    <t>1 16 01193 01 0401 140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</si>
  <si>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</si>
  <si>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</si>
  <si>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</si>
  <si>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</si>
  <si>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</si>
  <si>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</si>
  <si>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 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</si>
  <si>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1 16 01203 01 0010 140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</si>
  <si>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незаконное изготовление, продажу или передачу пневматического оружия)</t>
  </si>
  <si>
    <t>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</si>
  <si>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</si>
  <si>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</si>
  <si>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</si>
  <si>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</si>
  <si>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</si>
  <si>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1 16 01203 01 0025 140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</si>
  <si>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</si>
  <si>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</si>
  <si>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</si>
  <si>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</si>
  <si>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</si>
  <si>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</si>
  <si>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</si>
  <si>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</si>
  <si>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</si>
  <si>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</si>
  <si>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</si>
  <si>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</si>
  <si>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</si>
  <si>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</si>
  <si>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</si>
  <si>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</si>
  <si>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</si>
  <si>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</si>
  <si>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</si>
  <si>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</si>
  <si>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</si>
  <si>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</si>
  <si>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</si>
  <si>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</si>
  <si>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</si>
  <si>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</si>
  <si>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</si>
  <si>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1 17 00000 00 0000 000</t>
  </si>
  <si>
    <t>Прочие неналоговые доходы</t>
  </si>
  <si>
    <t xml:space="preserve"> 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</si>
  <si>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</si>
  <si>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</si>
  <si>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</si>
  <si>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1 17 15020 04 0000 150</t>
  </si>
  <si>
    <t>Инициативные платежи, зачисляемые в бюджеты городских округов</t>
  </si>
  <si>
    <t xml:space="preserve"> 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</si>
  <si>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</si>
  <si>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</si>
  <si>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</si>
  <si>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</si>
  <si>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</si>
  <si>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</si>
  <si>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</si>
  <si>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</si>
  <si>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</si>
  <si>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 2 02 20000 00 0000 000</t>
  </si>
  <si>
    <t>Субсидии бюджетам бюджетной системы Российской Федерации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</si>
  <si>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</si>
  <si>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</si>
  <si>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</si>
  <si>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</si>
  <si>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</si>
  <si>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</si>
  <si>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2 02 25113 04 0000 150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</si>
  <si>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</si>
  <si>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2 02 25305 04 0000 150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</si>
  <si>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</si>
  <si>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</si>
  <si>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</si>
  <si>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</si>
  <si>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</si>
  <si>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2 02 25513 04 0000 150</t>
  </si>
  <si>
    <t>Субсидии бюджетам городских округов на развитие сети учреждений культурно-досугового типа</t>
  </si>
  <si>
    <t>2 02 25519 04 0000 150</t>
  </si>
  <si>
    <t>Субсидии бюджетам городских округов на поддержку отрасли культуры</t>
  </si>
  <si>
    <t>2 02 25520 04 0000 150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</si>
  <si>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</si>
  <si>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</si>
  <si>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</si>
  <si>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2 02 29998 04 0000 150</t>
  </si>
  <si>
    <t>Субсидии бюджетам городских округов на финансовое обеспечение отдельных полномочий</t>
  </si>
  <si>
    <t>2 02 29999 04 0000 150</t>
  </si>
  <si>
    <t>Прочие субсидии бюджетам городских округов</t>
  </si>
  <si>
    <t xml:space="preserve"> 2 02 30000 00 0000 000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</si>
  <si>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</si>
  <si>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</si>
  <si>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</si>
  <si>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</si>
  <si>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</si>
  <si>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</si>
  <si>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</si>
  <si>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</si>
  <si>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</si>
  <si>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</si>
  <si>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</si>
  <si>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</si>
  <si>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</si>
  <si>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</si>
  <si>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</si>
  <si>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 xml:space="preserve"> 2 02 40000 00 0000 000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</si>
  <si>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</si>
  <si>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</si>
  <si>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</si>
  <si>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</si>
  <si>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</si>
  <si>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</si>
  <si>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</si>
  <si>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</si>
  <si>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</si>
  <si>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2 02 49999 04 0000 150</t>
  </si>
  <si>
    <t>Прочие межбюджетные трансферты, передаваемые бюджетам городских округов</t>
  </si>
  <si>
    <t xml:space="preserve"> 2 07 00000 00 0000 000</t>
  </si>
  <si>
    <t xml:space="preserve">Прочие безвозмездные поступления  </t>
  </si>
  <si>
    <t>2 07 04050 04 0000 150</t>
  </si>
  <si>
    <t>Прочие безвозмездные поступления в бюджеты городских округов</t>
  </si>
  <si>
    <t xml:space="preserve">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</si>
  <si>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</si>
  <si>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</si>
  <si>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</si>
  <si>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</si>
  <si>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</si>
  <si>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</si>
  <si>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</si>
  <si>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2 19 45393 04 0000 150</t>
  </si>
  <si>
    <t>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</si>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</sst>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 Narrow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</cellStyleXfs>
  <cellXfs count="41">
    <xf numFmtId="0" fontId="0" fillId="0" borderId="0" xfId="0"/>
    <xf numFmtId="164" fontId="2" fillId="0" borderId="0" xfId="1" applyNumberFormat="1" applyFont="1"/>
    <xf numFmtId="164" fontId="3" fillId="0" borderId="0" xfId="1" applyNumberFormat="1" applyFont="1" applyAlignment="1">
      <alignment wrapText="1"/>
    </xf>
    <xf numFmtId="164" fontId="1" fillId="0" borderId="0" xfId="1" applyNumberFormat="1"/>
    <xf numFmtId="164" fontId="5" fillId="0" borderId="0" xfId="1" applyNumberFormat="1" applyFont="1" applyAlignment="1">
      <alignment horizontal="center" vertical="center"/>
    </xf>
    <xf numFmtId="164" fontId="3" fillId="0" borderId="0" xfId="3" applyNumberFormat="1" applyFont="1" applyAlignment="1">
      <alignment horizontal="right" vertical="center"/>
    </xf>
    <xf numFmtId="164" fontId="8" fillId="0" borderId="0" xfId="3" applyNumberFormat="1" applyFont="1" applyAlignment="1">
      <alignment vertical="center"/>
    </xf>
    <xf numFmtId="164" fontId="2" fillId="0" borderId="0" xfId="4" applyNumberFormat="1" applyFont="1"/>
    <xf numFmtId="164" fontId="2" fillId="0" borderId="0" xfId="4" applyNumberFormat="1" applyFont="1" applyAlignment="1">
      <alignment wrapText="1"/>
    </xf>
    <xf numFmtId="164" fontId="2" fillId="0" borderId="0" xfId="4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left" vertical="center" wrapText="1"/>
    </xf>
    <xf numFmtId="164" fontId="12" fillId="0" borderId="0" xfId="1" applyNumberFormat="1" applyFont="1"/>
    <xf numFmtId="164" fontId="10" fillId="0" borderId="1" xfId="1" applyNumberFormat="1" applyFont="1" applyBorder="1" applyAlignment="1">
      <alignment horizontal="left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5" fillId="0" borderId="0" xfId="1" applyNumberFormat="1" applyFont="1" applyAlignment="1">
      <alignment wrapText="1"/>
    </xf>
    <xf numFmtId="164" fontId="1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center" wrapText="1"/>
    </xf>
    <xf numFmtId="164" fontId="1" fillId="2" borderId="0" xfId="1" applyNumberFormat="1" applyFill="1"/>
    <xf numFmtId="164" fontId="14" fillId="2" borderId="1" xfId="0" applyNumberFormat="1" applyFont="1" applyFill="1" applyBorder="1" applyAlignment="1">
      <alignment horizontal="center" vertical="center"/>
    </xf>
    <xf numFmtId="164" fontId="2" fillId="0" borderId="0" xfId="2" applyNumberFormat="1" applyFont="1" applyAlignment="1">
      <alignment horizontal="left" vertical="center" wrapText="1"/>
    </xf>
    <xf numFmtId="164" fontId="2" fillId="0" borderId="0" xfId="2" applyNumberFormat="1" applyFont="1" applyAlignment="1">
      <alignment horizontal="left" vertical="center"/>
    </xf>
    <xf numFmtId="164" fontId="7" fillId="0" borderId="0" xfId="3" applyNumberFormat="1" applyFont="1" applyAlignment="1">
      <alignment horizontal="center" vertical="center" wrapText="1"/>
    </xf>
    <xf numFmtId="164" fontId="9" fillId="0" borderId="0" xfId="4" applyNumberFormat="1" applyFont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 xr:uid="{AC6E75C9-A73D-419E-8D71-88A5FDE06BB3}"/>
    <cellStyle name="Обычный 6 2 2" xfId="1" xr:uid="{BD132342-B945-46A6-BEC1-D36EF7C2DA4B}"/>
    <cellStyle name="Обычный 7" xfId="2" xr:uid="{9F072DEA-7BD2-4274-AE30-3BE55C6D793A}"/>
    <cellStyle name="Обычный 8 2" xfId="4" xr:uid="{3BF65A03-04B9-4A5A-8578-A70034F9B0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9AB14-4CCB-46A3-8A55-1C45AB5E8705}">
  <sheetPr>
    <pageSetUpPr fitToPage="1"/>
  </sheetPr>
  <dimension ref="A1:G210"/>
  <sheetViews>
    <sheetView tabSelected="1" topLeftCell="A204" zoomScale="80" zoomScaleNormal="80" workbookViewId="0">
      <selection activeCell="D208" sqref="D208"/>
    </sheetView>
  </sheetViews>
  <sheetFormatPr defaultColWidth="9" defaultRowHeight="14.25" x14ac:dyDescent="0.2"/>
  <cols>
    <col min="1" max="1" width="23.375" style="3" customWidth="1"/>
    <col min="2" max="2" width="56.625" style="27" customWidth="1"/>
    <col min="3" max="3" width="16.5" style="4" bestFit="1" customWidth="1"/>
    <col min="4" max="4" width="22.75" style="4" bestFit="1" customWidth="1"/>
    <col min="5" max="5" width="13" style="3" customWidth="1"/>
    <col min="6" max="6" width="13.875" style="3" customWidth="1"/>
    <col min="7" max="7" width="13.75" style="3" customWidth="1"/>
    <col min="8" max="9" width="9" style="3" customWidth="1"/>
    <col min="10" max="16384" width="9" style="3"/>
  </cols>
  <sheetData>
    <row r="1" spans="1:7" ht="45" customHeight="1" x14ac:dyDescent="0.25">
      <c r="A1" s="1"/>
      <c r="B1" s="2"/>
      <c r="C1" s="36" t="s">
        <v>0</v>
      </c>
      <c r="D1" s="37"/>
    </row>
    <row r="2" spans="1:7" ht="15" x14ac:dyDescent="0.25">
      <c r="A2" s="1"/>
      <c r="B2" s="2"/>
      <c r="D2" s="5"/>
    </row>
    <row r="3" spans="1:7" ht="15" x14ac:dyDescent="0.25">
      <c r="A3" s="1"/>
      <c r="B3" s="2"/>
      <c r="D3" s="5"/>
    </row>
    <row r="4" spans="1:7" ht="15.75" x14ac:dyDescent="0.2">
      <c r="A4" s="38" t="s">
        <v>1</v>
      </c>
      <c r="B4" s="38"/>
      <c r="C4" s="38"/>
      <c r="D4" s="38"/>
      <c r="E4" s="6"/>
    </row>
    <row r="5" spans="1:7" ht="15.75" x14ac:dyDescent="0.2">
      <c r="A5" s="39"/>
      <c r="B5" s="39"/>
      <c r="C5" s="39"/>
      <c r="D5" s="39"/>
    </row>
    <row r="6" spans="1:7" ht="15" x14ac:dyDescent="0.2">
      <c r="A6" s="7"/>
      <c r="B6" s="8"/>
      <c r="C6" s="9"/>
      <c r="D6" s="10" t="s">
        <v>2</v>
      </c>
    </row>
    <row r="7" spans="1:7" ht="25.5" x14ac:dyDescent="0.2">
      <c r="A7" s="11" t="s">
        <v>3</v>
      </c>
      <c r="B7" s="12" t="s">
        <v>4</v>
      </c>
      <c r="C7" s="12" t="s">
        <v>5</v>
      </c>
      <c r="D7" s="12" t="s">
        <v>6</v>
      </c>
    </row>
    <row r="8" spans="1:7" s="15" customFormat="1" x14ac:dyDescent="0.2">
      <c r="A8" s="13"/>
      <c r="B8" s="14" t="s">
        <v>7</v>
      </c>
      <c r="C8" s="17">
        <f>C9+C170</f>
        <v>16916606.399999999</v>
      </c>
      <c r="D8" s="17">
        <f>D9+D170</f>
        <v>16728041.799999997</v>
      </c>
    </row>
    <row r="9" spans="1:7" s="15" customFormat="1" x14ac:dyDescent="0.2">
      <c r="A9" s="13"/>
      <c r="B9" s="16" t="s">
        <v>8</v>
      </c>
      <c r="C9" s="17">
        <f>C10+C22+C27+C48+C61+C68+C77+C82+C86+C94+C166</f>
        <v>4203380.8999999994</v>
      </c>
      <c r="D9" s="17">
        <f>D10+D22+D27+D48+D61+D68+D77+D82+D86+D94+D166</f>
        <v>4956576.3</v>
      </c>
    </row>
    <row r="10" spans="1:7" s="15" customFormat="1" x14ac:dyDescent="0.2">
      <c r="A10" s="13" t="s">
        <v>9</v>
      </c>
      <c r="B10" s="14" t="s">
        <v>10</v>
      </c>
      <c r="C10" s="17">
        <f>SUM(C11:C21)</f>
        <v>2201930.4</v>
      </c>
      <c r="D10" s="17">
        <f>SUM(D11:D21)</f>
        <v>2273371.7000000002</v>
      </c>
    </row>
    <row r="11" spans="1:7" ht="98.25" customHeight="1" x14ac:dyDescent="0.2">
      <c r="A11" s="18" t="s">
        <v>11</v>
      </c>
      <c r="B11" s="19" t="s">
        <v>12</v>
      </c>
      <c r="C11" s="20">
        <v>1837913.2</v>
      </c>
      <c r="D11" s="11">
        <v>1849147.3</v>
      </c>
      <c r="E11" s="21"/>
      <c r="F11" s="22"/>
      <c r="G11" s="22"/>
    </row>
    <row r="12" spans="1:7" ht="111" customHeight="1" x14ac:dyDescent="0.2">
      <c r="A12" s="18" t="s">
        <v>13</v>
      </c>
      <c r="B12" s="19" t="s">
        <v>14</v>
      </c>
      <c r="C12" s="20">
        <v>0</v>
      </c>
      <c r="D12" s="11">
        <v>63.7</v>
      </c>
      <c r="E12" s="21"/>
      <c r="F12" s="22"/>
      <c r="G12" s="22"/>
    </row>
    <row r="13" spans="1:7" ht="109.5" customHeight="1" x14ac:dyDescent="0.2">
      <c r="A13" s="18" t="s">
        <v>15</v>
      </c>
      <c r="B13" s="19" t="s">
        <v>16</v>
      </c>
      <c r="C13" s="20">
        <v>27632.400000000001</v>
      </c>
      <c r="D13" s="11">
        <v>18297.599999999999</v>
      </c>
      <c r="E13" s="21"/>
      <c r="F13" s="22"/>
      <c r="G13" s="22"/>
    </row>
    <row r="14" spans="1:7" s="34" customFormat="1" ht="102" x14ac:dyDescent="0.2">
      <c r="A14" s="29" t="s">
        <v>17</v>
      </c>
      <c r="B14" s="30" t="s">
        <v>18</v>
      </c>
      <c r="C14" s="31">
        <v>0</v>
      </c>
      <c r="D14" s="40">
        <v>62.7</v>
      </c>
      <c r="E14" s="32"/>
      <c r="F14" s="33"/>
      <c r="G14" s="33"/>
    </row>
    <row r="15" spans="1:7" ht="51" x14ac:dyDescent="0.2">
      <c r="A15" s="18" t="s">
        <v>19</v>
      </c>
      <c r="B15" s="19" t="s">
        <v>20</v>
      </c>
      <c r="C15" s="20">
        <v>35902.6</v>
      </c>
      <c r="D15" s="11">
        <v>40686.800000000003</v>
      </c>
      <c r="E15" s="21"/>
      <c r="F15" s="22"/>
      <c r="G15" s="22"/>
    </row>
    <row r="16" spans="1:7" ht="51" x14ac:dyDescent="0.2">
      <c r="A16" s="18" t="s">
        <v>21</v>
      </c>
      <c r="B16" s="19" t="s">
        <v>22</v>
      </c>
      <c r="C16" s="20">
        <v>0</v>
      </c>
      <c r="D16" s="11">
        <v>58.1</v>
      </c>
      <c r="E16" s="21"/>
      <c r="F16" s="22"/>
      <c r="G16" s="22"/>
    </row>
    <row r="17" spans="1:7" ht="99" customHeight="1" x14ac:dyDescent="0.2">
      <c r="A17" s="18" t="s">
        <v>23</v>
      </c>
      <c r="B17" s="19" t="s">
        <v>24</v>
      </c>
      <c r="C17" s="20">
        <v>40714</v>
      </c>
      <c r="D17" s="11">
        <v>48481</v>
      </c>
      <c r="E17" s="21"/>
      <c r="F17" s="22"/>
      <c r="G17" s="22"/>
    </row>
    <row r="18" spans="1:7" ht="102" x14ac:dyDescent="0.2">
      <c r="A18" s="18" t="s">
        <v>25</v>
      </c>
      <c r="B18" s="19" t="s">
        <v>26</v>
      </c>
      <c r="C18" s="20">
        <v>0</v>
      </c>
      <c r="D18" s="11">
        <v>2.2000000000000002</v>
      </c>
      <c r="E18" s="21"/>
      <c r="F18" s="22"/>
      <c r="G18" s="22"/>
    </row>
    <row r="19" spans="1:7" ht="126.75" customHeight="1" x14ac:dyDescent="0.2">
      <c r="A19" s="18" t="s">
        <v>27</v>
      </c>
      <c r="B19" s="19" t="s">
        <v>28</v>
      </c>
      <c r="C19" s="20">
        <v>148836.5</v>
      </c>
      <c r="D19" s="11">
        <v>164333.6</v>
      </c>
      <c r="E19" s="21"/>
      <c r="F19" s="22"/>
      <c r="G19" s="22"/>
    </row>
    <row r="20" spans="1:7" ht="63.75" x14ac:dyDescent="0.2">
      <c r="A20" s="18" t="s">
        <v>29</v>
      </c>
      <c r="B20" s="19" t="s">
        <v>30</v>
      </c>
      <c r="C20" s="20">
        <v>39209.199999999997</v>
      </c>
      <c r="D20" s="11">
        <v>37356.699999999997</v>
      </c>
      <c r="E20" s="21"/>
      <c r="F20" s="22"/>
      <c r="G20" s="22"/>
    </row>
    <row r="21" spans="1:7" ht="63.75" x14ac:dyDescent="0.2">
      <c r="A21" s="18" t="s">
        <v>31</v>
      </c>
      <c r="B21" s="19" t="s">
        <v>32</v>
      </c>
      <c r="C21" s="20">
        <v>71722.5</v>
      </c>
      <c r="D21" s="11">
        <v>114882</v>
      </c>
      <c r="E21" s="21"/>
      <c r="F21" s="22"/>
      <c r="G21" s="22"/>
    </row>
    <row r="22" spans="1:7" s="15" customFormat="1" ht="25.5" x14ac:dyDescent="0.2">
      <c r="A22" s="23" t="s">
        <v>33</v>
      </c>
      <c r="B22" s="24" t="s">
        <v>34</v>
      </c>
      <c r="C22" s="25">
        <f>C23+C24+C25+C26</f>
        <v>16675</v>
      </c>
      <c r="D22" s="25">
        <f>D23+D24+D25+D26</f>
        <v>17106.699999999997</v>
      </c>
    </row>
    <row r="23" spans="1:7" ht="76.5" x14ac:dyDescent="0.2">
      <c r="A23" s="18" t="s">
        <v>35</v>
      </c>
      <c r="B23" s="19" t="s">
        <v>36</v>
      </c>
      <c r="C23" s="20">
        <v>8672.7000000000007</v>
      </c>
      <c r="D23" s="20">
        <v>8863.9</v>
      </c>
    </row>
    <row r="24" spans="1:7" ht="93" customHeight="1" x14ac:dyDescent="0.2">
      <c r="A24" s="18" t="s">
        <v>37</v>
      </c>
      <c r="B24" s="19" t="s">
        <v>38</v>
      </c>
      <c r="C24" s="20">
        <v>43.2</v>
      </c>
      <c r="D24" s="20">
        <v>46.3</v>
      </c>
    </row>
    <row r="25" spans="1:7" ht="81" customHeight="1" x14ac:dyDescent="0.2">
      <c r="A25" s="18" t="s">
        <v>39</v>
      </c>
      <c r="B25" s="19" t="s">
        <v>40</v>
      </c>
      <c r="C25" s="20">
        <v>9002.6</v>
      </c>
      <c r="D25" s="20">
        <v>9161.5</v>
      </c>
    </row>
    <row r="26" spans="1:7" ht="76.5" x14ac:dyDescent="0.2">
      <c r="A26" s="18" t="s">
        <v>41</v>
      </c>
      <c r="B26" s="19" t="s">
        <v>42</v>
      </c>
      <c r="C26" s="20">
        <v>-1043.5</v>
      </c>
      <c r="D26" s="20">
        <v>-965</v>
      </c>
    </row>
    <row r="27" spans="1:7" s="15" customFormat="1" ht="12.75" x14ac:dyDescent="0.2">
      <c r="A27" s="23" t="s">
        <v>43</v>
      </c>
      <c r="B27" s="24" t="s">
        <v>44</v>
      </c>
      <c r="C27" s="25">
        <f>C28+C35+C41+C45</f>
        <v>510537.8</v>
      </c>
      <c r="D27" s="25">
        <f>D28+D35+D41+D45</f>
        <v>498348.8000000001</v>
      </c>
    </row>
    <row r="28" spans="1:7" s="15" customFormat="1" ht="25.5" x14ac:dyDescent="0.2">
      <c r="A28" s="23" t="s">
        <v>45</v>
      </c>
      <c r="B28" s="24" t="s">
        <v>46</v>
      </c>
      <c r="C28" s="25">
        <f>C29+C32</f>
        <v>458032</v>
      </c>
      <c r="D28" s="25">
        <f>D29+D30+D31+D32+D33+D34</f>
        <v>457764.20000000007</v>
      </c>
    </row>
    <row r="29" spans="1:7" s="15" customFormat="1" ht="25.5" x14ac:dyDescent="0.2">
      <c r="A29" s="18" t="s">
        <v>47</v>
      </c>
      <c r="B29" s="19" t="s">
        <v>48</v>
      </c>
      <c r="C29" s="20">
        <v>270170</v>
      </c>
      <c r="D29" s="20">
        <v>0</v>
      </c>
    </row>
    <row r="30" spans="1:7" ht="51" x14ac:dyDescent="0.2">
      <c r="A30" s="18" t="s">
        <v>49</v>
      </c>
      <c r="B30" s="19" t="s">
        <v>50</v>
      </c>
      <c r="C30" s="20">
        <v>0</v>
      </c>
      <c r="D30" s="20">
        <v>306640.90000000002</v>
      </c>
      <c r="E30" s="21"/>
      <c r="F30" s="22"/>
      <c r="G30" s="22"/>
    </row>
    <row r="31" spans="1:7" ht="51" x14ac:dyDescent="0.2">
      <c r="A31" s="18" t="s">
        <v>51</v>
      </c>
      <c r="B31" s="19" t="s">
        <v>52</v>
      </c>
      <c r="C31" s="20">
        <v>0</v>
      </c>
      <c r="D31" s="20">
        <v>23.2</v>
      </c>
      <c r="E31" s="21"/>
      <c r="F31" s="22"/>
      <c r="G31" s="22"/>
    </row>
    <row r="32" spans="1:7" ht="51" x14ac:dyDescent="0.2">
      <c r="A32" s="18" t="s">
        <v>53</v>
      </c>
      <c r="B32" s="19" t="s">
        <v>54</v>
      </c>
      <c r="C32" s="20">
        <v>187862</v>
      </c>
      <c r="D32" s="20">
        <v>0</v>
      </c>
      <c r="E32" s="21"/>
      <c r="F32" s="22"/>
      <c r="G32" s="22"/>
    </row>
    <row r="33" spans="1:7" ht="80.25" customHeight="1" x14ac:dyDescent="0.2">
      <c r="A33" s="18" t="s">
        <v>55</v>
      </c>
      <c r="B33" s="19" t="s">
        <v>56</v>
      </c>
      <c r="C33" s="20">
        <v>0</v>
      </c>
      <c r="D33" s="20">
        <v>151087.20000000001</v>
      </c>
      <c r="E33" s="21"/>
      <c r="F33" s="22"/>
      <c r="G33" s="22"/>
    </row>
    <row r="34" spans="1:7" ht="78" customHeight="1" x14ac:dyDescent="0.2">
      <c r="A34" s="18" t="s">
        <v>57</v>
      </c>
      <c r="B34" s="19" t="s">
        <v>58</v>
      </c>
      <c r="C34" s="20">
        <v>0</v>
      </c>
      <c r="D34" s="20">
        <v>12.9</v>
      </c>
      <c r="E34" s="21"/>
      <c r="F34" s="22"/>
      <c r="G34" s="22"/>
    </row>
    <row r="35" spans="1:7" ht="12.75" x14ac:dyDescent="0.2">
      <c r="A35" s="23" t="s">
        <v>59</v>
      </c>
      <c r="B35" s="24" t="s">
        <v>60</v>
      </c>
      <c r="C35" s="25">
        <f>C36</f>
        <v>-5061</v>
      </c>
      <c r="D35" s="25">
        <f>D37+D38+D39+D40</f>
        <v>-4980.6000000000004</v>
      </c>
      <c r="E35" s="15"/>
    </row>
    <row r="36" spans="1:7" ht="12.75" x14ac:dyDescent="0.2">
      <c r="A36" s="18" t="s">
        <v>61</v>
      </c>
      <c r="B36" s="19" t="s">
        <v>60</v>
      </c>
      <c r="C36" s="20">
        <v>-5061</v>
      </c>
      <c r="D36" s="20">
        <v>0</v>
      </c>
      <c r="E36" s="21"/>
      <c r="F36" s="22"/>
      <c r="G36" s="22"/>
    </row>
    <row r="37" spans="1:7" ht="38.25" x14ac:dyDescent="0.2">
      <c r="A37" s="18" t="s">
        <v>62</v>
      </c>
      <c r="B37" s="19" t="s">
        <v>63</v>
      </c>
      <c r="C37" s="20">
        <v>0</v>
      </c>
      <c r="D37" s="20">
        <v>-5009.1000000000004</v>
      </c>
      <c r="E37" s="21"/>
      <c r="F37" s="22"/>
      <c r="G37" s="22"/>
    </row>
    <row r="38" spans="1:7" ht="38.25" x14ac:dyDescent="0.2">
      <c r="A38" s="18" t="s">
        <v>64</v>
      </c>
      <c r="B38" s="19" t="s">
        <v>65</v>
      </c>
      <c r="C38" s="20">
        <v>0</v>
      </c>
      <c r="D38" s="20">
        <v>29.6</v>
      </c>
      <c r="E38" s="21"/>
      <c r="F38" s="22"/>
      <c r="G38" s="22"/>
    </row>
    <row r="39" spans="1:7" ht="51" x14ac:dyDescent="0.2">
      <c r="A39" s="18" t="s">
        <v>66</v>
      </c>
      <c r="B39" s="19" t="s">
        <v>67</v>
      </c>
      <c r="C39" s="20">
        <v>0</v>
      </c>
      <c r="D39" s="20">
        <v>-0.8</v>
      </c>
      <c r="E39" s="21"/>
      <c r="F39" s="22"/>
      <c r="G39" s="22"/>
    </row>
    <row r="40" spans="1:7" ht="51" x14ac:dyDescent="0.2">
      <c r="A40" s="18" t="s">
        <v>68</v>
      </c>
      <c r="B40" s="19" t="s">
        <v>69</v>
      </c>
      <c r="C40" s="20">
        <v>0</v>
      </c>
      <c r="D40" s="20">
        <v>-0.3</v>
      </c>
      <c r="E40" s="21"/>
      <c r="F40" s="22"/>
      <c r="G40" s="22"/>
    </row>
    <row r="41" spans="1:7" s="15" customFormat="1" ht="12.75" x14ac:dyDescent="0.2">
      <c r="A41" s="23" t="s">
        <v>70</v>
      </c>
      <c r="B41" s="24" t="s">
        <v>71</v>
      </c>
      <c r="C41" s="25">
        <f>C42</f>
        <v>8103.8</v>
      </c>
      <c r="D41" s="25">
        <f>D43+D44</f>
        <v>8819.2000000000007</v>
      </c>
    </row>
    <row r="42" spans="1:7" ht="12.75" x14ac:dyDescent="0.2">
      <c r="A42" s="18" t="s">
        <v>72</v>
      </c>
      <c r="B42" s="19" t="s">
        <v>71</v>
      </c>
      <c r="C42" s="20">
        <v>8103.8</v>
      </c>
      <c r="D42" s="20">
        <v>0</v>
      </c>
      <c r="E42" s="21"/>
      <c r="F42" s="22"/>
      <c r="G42" s="22"/>
    </row>
    <row r="43" spans="1:7" ht="38.25" x14ac:dyDescent="0.2">
      <c r="A43" s="18" t="s">
        <v>73</v>
      </c>
      <c r="B43" s="19" t="s">
        <v>74</v>
      </c>
      <c r="C43" s="20">
        <v>0</v>
      </c>
      <c r="D43" s="20">
        <v>8824</v>
      </c>
      <c r="E43" s="21"/>
      <c r="F43" s="22"/>
      <c r="G43" s="22"/>
    </row>
    <row r="44" spans="1:7" ht="38.25" x14ac:dyDescent="0.2">
      <c r="A44" s="18" t="s">
        <v>75</v>
      </c>
      <c r="B44" s="19" t="s">
        <v>76</v>
      </c>
      <c r="C44" s="20">
        <v>0</v>
      </c>
      <c r="D44" s="20">
        <v>-4.8</v>
      </c>
      <c r="E44" s="21"/>
      <c r="F44" s="22"/>
      <c r="G44" s="22"/>
    </row>
    <row r="45" spans="1:7" s="15" customFormat="1" ht="25.5" x14ac:dyDescent="0.2">
      <c r="A45" s="23" t="s">
        <v>77</v>
      </c>
      <c r="B45" s="24" t="s">
        <v>78</v>
      </c>
      <c r="C45" s="25">
        <f>C46</f>
        <v>49463</v>
      </c>
      <c r="D45" s="25">
        <f>D47</f>
        <v>36746</v>
      </c>
    </row>
    <row r="46" spans="1:7" ht="30" customHeight="1" x14ac:dyDescent="0.2">
      <c r="A46" s="18" t="s">
        <v>79</v>
      </c>
      <c r="B46" s="19" t="s">
        <v>80</v>
      </c>
      <c r="C46" s="20">
        <v>49463</v>
      </c>
      <c r="D46" s="20">
        <v>0</v>
      </c>
      <c r="E46" s="15"/>
    </row>
    <row r="47" spans="1:7" ht="51" x14ac:dyDescent="0.2">
      <c r="A47" s="18" t="s">
        <v>81</v>
      </c>
      <c r="B47" s="19" t="s">
        <v>82</v>
      </c>
      <c r="C47" s="20">
        <v>0</v>
      </c>
      <c r="D47" s="20">
        <v>36746</v>
      </c>
      <c r="E47" s="15"/>
    </row>
    <row r="48" spans="1:7" s="15" customFormat="1" ht="12.75" x14ac:dyDescent="0.2">
      <c r="A48" s="23" t="s">
        <v>83</v>
      </c>
      <c r="B48" s="24" t="s">
        <v>84</v>
      </c>
      <c r="C48" s="25">
        <f>C49+C53</f>
        <v>656922.1</v>
      </c>
      <c r="D48" s="25">
        <f>D49+D53</f>
        <v>713830.1</v>
      </c>
    </row>
    <row r="49" spans="1:7" s="15" customFormat="1" ht="12.75" x14ac:dyDescent="0.2">
      <c r="A49" s="23" t="s">
        <v>85</v>
      </c>
      <c r="B49" s="24" t="s">
        <v>86</v>
      </c>
      <c r="C49" s="25">
        <f>C50+C51+C52</f>
        <v>401792</v>
      </c>
      <c r="D49" s="25">
        <f>D50+D51+D52</f>
        <v>451751.5</v>
      </c>
    </row>
    <row r="50" spans="1:7" ht="38.25" x14ac:dyDescent="0.2">
      <c r="A50" s="18" t="s">
        <v>87</v>
      </c>
      <c r="B50" s="19" t="s">
        <v>88</v>
      </c>
      <c r="C50" s="20">
        <v>401792</v>
      </c>
      <c r="D50" s="20">
        <v>0</v>
      </c>
      <c r="E50" s="21"/>
      <c r="F50" s="22"/>
      <c r="G50" s="22"/>
    </row>
    <row r="51" spans="1:7" ht="70.5" customHeight="1" x14ac:dyDescent="0.2">
      <c r="A51" s="18" t="s">
        <v>89</v>
      </c>
      <c r="B51" s="19" t="s">
        <v>90</v>
      </c>
      <c r="C51" s="20">
        <v>0</v>
      </c>
      <c r="D51" s="20">
        <v>451752.2</v>
      </c>
      <c r="E51" s="21"/>
      <c r="F51" s="22"/>
      <c r="G51" s="22"/>
    </row>
    <row r="52" spans="1:7" ht="63.75" customHeight="1" x14ac:dyDescent="0.2">
      <c r="A52" s="18" t="s">
        <v>91</v>
      </c>
      <c r="B52" s="19" t="s">
        <v>92</v>
      </c>
      <c r="C52" s="20">
        <v>0</v>
      </c>
      <c r="D52" s="20">
        <v>-0.7</v>
      </c>
      <c r="E52" s="21"/>
      <c r="F52" s="22"/>
      <c r="G52" s="22"/>
    </row>
    <row r="53" spans="1:7" s="15" customFormat="1" ht="13.5" customHeight="1" x14ac:dyDescent="0.2">
      <c r="A53" s="23" t="s">
        <v>93</v>
      </c>
      <c r="B53" s="24" t="s">
        <v>94</v>
      </c>
      <c r="C53" s="25">
        <f>C54+C57</f>
        <v>255130.09999999998</v>
      </c>
      <c r="D53" s="25">
        <f>D55+D56+D57</f>
        <v>262078.6</v>
      </c>
    </row>
    <row r="54" spans="1:7" ht="25.5" x14ac:dyDescent="0.2">
      <c r="A54" s="18" t="s">
        <v>95</v>
      </c>
      <c r="B54" s="19" t="s">
        <v>96</v>
      </c>
      <c r="C54" s="25">
        <v>188999.9</v>
      </c>
      <c r="D54" s="25">
        <v>0</v>
      </c>
      <c r="E54" s="21"/>
      <c r="F54" s="22"/>
      <c r="G54" s="22"/>
    </row>
    <row r="55" spans="1:7" ht="51" x14ac:dyDescent="0.2">
      <c r="A55" s="18" t="s">
        <v>97</v>
      </c>
      <c r="B55" s="19" t="s">
        <v>98</v>
      </c>
      <c r="C55" s="20">
        <v>0</v>
      </c>
      <c r="D55" s="20">
        <v>187410.7</v>
      </c>
      <c r="E55" s="21"/>
      <c r="F55" s="22"/>
      <c r="G55" s="22"/>
    </row>
    <row r="56" spans="1:7" ht="51" x14ac:dyDescent="0.2">
      <c r="A56" s="18" t="s">
        <v>99</v>
      </c>
      <c r="B56" s="19" t="s">
        <v>100</v>
      </c>
      <c r="C56" s="20">
        <v>0</v>
      </c>
      <c r="D56" s="20">
        <v>-116.7</v>
      </c>
      <c r="E56" s="21"/>
      <c r="F56" s="22"/>
      <c r="G56" s="22"/>
    </row>
    <row r="57" spans="1:7" ht="12.75" x14ac:dyDescent="0.2">
      <c r="A57" s="23" t="s">
        <v>101</v>
      </c>
      <c r="B57" s="24" t="s">
        <v>102</v>
      </c>
      <c r="C57" s="25">
        <f>C58+C59+C60</f>
        <v>66130.2</v>
      </c>
      <c r="D57" s="25">
        <f>D58+D59+D60</f>
        <v>74784.600000000006</v>
      </c>
      <c r="E57" s="15"/>
    </row>
    <row r="58" spans="1:7" ht="25.5" x14ac:dyDescent="0.2">
      <c r="A58" s="18" t="s">
        <v>103</v>
      </c>
      <c r="B58" s="19" t="s">
        <v>104</v>
      </c>
      <c r="C58" s="20">
        <v>66130.2</v>
      </c>
      <c r="D58" s="20">
        <v>0</v>
      </c>
      <c r="E58" s="21"/>
      <c r="F58" s="22"/>
      <c r="G58" s="22"/>
    </row>
    <row r="59" spans="1:7" ht="51" x14ac:dyDescent="0.2">
      <c r="A59" s="18" t="s">
        <v>105</v>
      </c>
      <c r="B59" s="19" t="s">
        <v>106</v>
      </c>
      <c r="C59" s="20">
        <v>0</v>
      </c>
      <c r="D59" s="20">
        <v>74784.800000000003</v>
      </c>
      <c r="E59" s="21"/>
      <c r="F59" s="22"/>
      <c r="G59" s="22"/>
    </row>
    <row r="60" spans="1:7" ht="51" x14ac:dyDescent="0.2">
      <c r="A60" s="18" t="s">
        <v>107</v>
      </c>
      <c r="B60" s="19" t="s">
        <v>108</v>
      </c>
      <c r="C60" s="20">
        <v>0</v>
      </c>
      <c r="D60" s="20">
        <v>-0.2</v>
      </c>
      <c r="E60" s="21"/>
      <c r="F60" s="22"/>
      <c r="G60" s="22"/>
    </row>
    <row r="61" spans="1:7" s="15" customFormat="1" ht="12.75" x14ac:dyDescent="0.2">
      <c r="A61" s="23" t="s">
        <v>109</v>
      </c>
      <c r="B61" s="24" t="s">
        <v>110</v>
      </c>
      <c r="C61" s="25">
        <f>C62+C63+C64+C65+C66+C67</f>
        <v>62397</v>
      </c>
      <c r="D61" s="25">
        <f>D62+D63+D64+D65+D66</f>
        <v>74789.600000000006</v>
      </c>
    </row>
    <row r="62" spans="1:7" ht="38.25" x14ac:dyDescent="0.2">
      <c r="A62" s="18" t="s">
        <v>111</v>
      </c>
      <c r="B62" s="19" t="s">
        <v>112</v>
      </c>
      <c r="C62" s="20">
        <v>62307</v>
      </c>
      <c r="D62" s="20">
        <v>0</v>
      </c>
      <c r="E62" s="21"/>
      <c r="F62" s="22"/>
      <c r="G62" s="22"/>
    </row>
    <row r="63" spans="1:7" ht="51" x14ac:dyDescent="0.2">
      <c r="A63" s="18" t="s">
        <v>113</v>
      </c>
      <c r="B63" s="19" t="s">
        <v>114</v>
      </c>
      <c r="C63" s="20">
        <v>0</v>
      </c>
      <c r="D63" s="20">
        <v>61363.5</v>
      </c>
      <c r="E63" s="21"/>
      <c r="F63" s="22"/>
      <c r="G63" s="22"/>
    </row>
    <row r="64" spans="1:7" ht="69" customHeight="1" x14ac:dyDescent="0.2">
      <c r="A64" s="18" t="s">
        <v>115</v>
      </c>
      <c r="B64" s="19" t="s">
        <v>116</v>
      </c>
      <c r="C64" s="20">
        <v>0</v>
      </c>
      <c r="D64" s="20">
        <v>13331.1</v>
      </c>
      <c r="E64" s="21"/>
      <c r="F64" s="22"/>
      <c r="G64" s="22"/>
    </row>
    <row r="65" spans="1:7" ht="38.25" x14ac:dyDescent="0.2">
      <c r="A65" s="18" t="s">
        <v>117</v>
      </c>
      <c r="B65" s="19" t="s">
        <v>118</v>
      </c>
      <c r="C65" s="20">
        <v>90</v>
      </c>
      <c r="D65" s="20">
        <v>95</v>
      </c>
      <c r="E65" s="21"/>
      <c r="F65" s="22"/>
      <c r="G65" s="22"/>
    </row>
    <row r="66" spans="1:7" ht="63.75" x14ac:dyDescent="0.2">
      <c r="A66" s="18" t="s">
        <v>119</v>
      </c>
      <c r="B66" s="19" t="s">
        <v>120</v>
      </c>
      <c r="C66" s="20">
        <v>192</v>
      </c>
      <c r="D66" s="20">
        <v>0</v>
      </c>
      <c r="E66" s="21"/>
      <c r="F66" s="22"/>
      <c r="G66" s="22"/>
    </row>
    <row r="67" spans="1:7" ht="76.5" x14ac:dyDescent="0.2">
      <c r="A67" s="18" t="s">
        <v>121</v>
      </c>
      <c r="B67" s="19" t="s">
        <v>122</v>
      </c>
      <c r="C67" s="20">
        <v>-192</v>
      </c>
      <c r="D67" s="20">
        <v>0</v>
      </c>
      <c r="E67" s="21"/>
      <c r="F67" s="22"/>
      <c r="G67" s="22"/>
    </row>
    <row r="68" spans="1:7" ht="25.5" x14ac:dyDescent="0.2">
      <c r="A68" s="23" t="s">
        <v>123</v>
      </c>
      <c r="B68" s="24" t="s">
        <v>124</v>
      </c>
      <c r="C68" s="25">
        <f>C69+C70+C71+C73+C72+C74+C75+C76</f>
        <v>416257.5</v>
      </c>
      <c r="D68" s="25">
        <f>D69+D70+D71+D73+D72+D74+D75+D76</f>
        <v>480906.3</v>
      </c>
      <c r="E68" s="15"/>
    </row>
    <row r="69" spans="1:7" ht="64.5" customHeight="1" x14ac:dyDescent="0.2">
      <c r="A69" s="18" t="s">
        <v>125</v>
      </c>
      <c r="B69" s="19" t="s">
        <v>126</v>
      </c>
      <c r="C69" s="20">
        <v>158000</v>
      </c>
      <c r="D69" s="20">
        <v>187216.2</v>
      </c>
      <c r="E69" s="21"/>
      <c r="F69" s="22"/>
      <c r="G69" s="22"/>
    </row>
    <row r="70" spans="1:7" ht="51" x14ac:dyDescent="0.2">
      <c r="A70" s="18" t="s">
        <v>127</v>
      </c>
      <c r="B70" s="19" t="s">
        <v>128</v>
      </c>
      <c r="C70" s="20">
        <v>111000</v>
      </c>
      <c r="D70" s="20">
        <v>142578.6</v>
      </c>
      <c r="E70" s="21"/>
      <c r="F70" s="22"/>
      <c r="G70" s="22"/>
    </row>
    <row r="71" spans="1:7" ht="51" x14ac:dyDescent="0.2">
      <c r="A71" s="18" t="s">
        <v>129</v>
      </c>
      <c r="B71" s="19" t="s">
        <v>130</v>
      </c>
      <c r="C71" s="20">
        <v>1393.7</v>
      </c>
      <c r="D71" s="20">
        <v>1774.5</v>
      </c>
      <c r="E71" s="21"/>
      <c r="F71" s="22"/>
      <c r="G71" s="22"/>
    </row>
    <row r="72" spans="1:7" ht="25.5" x14ac:dyDescent="0.2">
      <c r="A72" s="18" t="s">
        <v>131</v>
      </c>
      <c r="B72" s="19" t="s">
        <v>132</v>
      </c>
      <c r="C72" s="20">
        <v>108654</v>
      </c>
      <c r="D72" s="20">
        <v>108543.3</v>
      </c>
      <c r="E72" s="21"/>
      <c r="F72" s="22"/>
      <c r="G72" s="22"/>
    </row>
    <row r="73" spans="1:7" ht="84" customHeight="1" x14ac:dyDescent="0.2">
      <c r="A73" s="18" t="s">
        <v>133</v>
      </c>
      <c r="B73" s="19" t="s">
        <v>134</v>
      </c>
      <c r="C73" s="20">
        <v>31.2</v>
      </c>
      <c r="D73" s="20">
        <v>31.7</v>
      </c>
      <c r="E73" s="21"/>
      <c r="F73" s="22"/>
      <c r="G73" s="22"/>
    </row>
    <row r="74" spans="1:7" ht="63.75" x14ac:dyDescent="0.2">
      <c r="A74" s="18" t="s">
        <v>135</v>
      </c>
      <c r="B74" s="19" t="s">
        <v>136</v>
      </c>
      <c r="C74" s="20">
        <v>183.1</v>
      </c>
      <c r="D74" s="20">
        <v>193.6</v>
      </c>
      <c r="E74" s="21"/>
      <c r="F74" s="22"/>
      <c r="G74" s="22"/>
    </row>
    <row r="75" spans="1:7" ht="25.5" x14ac:dyDescent="0.2">
      <c r="A75" s="18" t="s">
        <v>137</v>
      </c>
      <c r="B75" s="19" t="s">
        <v>138</v>
      </c>
      <c r="C75" s="20">
        <v>1620</v>
      </c>
      <c r="D75" s="20">
        <v>958.8</v>
      </c>
      <c r="E75" s="21"/>
      <c r="F75" s="22"/>
      <c r="G75" s="22"/>
    </row>
    <row r="76" spans="1:7" ht="65.25" customHeight="1" x14ac:dyDescent="0.2">
      <c r="A76" s="18" t="s">
        <v>139</v>
      </c>
      <c r="B76" s="19" t="s">
        <v>140</v>
      </c>
      <c r="C76" s="20">
        <v>35375.5</v>
      </c>
      <c r="D76" s="20">
        <v>39609.599999999999</v>
      </c>
      <c r="E76" s="21"/>
      <c r="F76" s="22"/>
      <c r="G76" s="22"/>
    </row>
    <row r="77" spans="1:7" ht="12.75" x14ac:dyDescent="0.2">
      <c r="A77" s="23" t="s">
        <v>141</v>
      </c>
      <c r="B77" s="24" t="s">
        <v>142</v>
      </c>
      <c r="C77" s="25">
        <f>C78+C79+C80+C81</f>
        <v>20910</v>
      </c>
      <c r="D77" s="25">
        <f>D78+D79+D80+D81</f>
        <v>20560.3</v>
      </c>
      <c r="E77" s="15"/>
    </row>
    <row r="78" spans="1:7" ht="51" x14ac:dyDescent="0.2">
      <c r="A78" s="18" t="s">
        <v>143</v>
      </c>
      <c r="B78" s="19" t="s">
        <v>144</v>
      </c>
      <c r="C78" s="20">
        <v>3985</v>
      </c>
      <c r="D78" s="20">
        <v>4000.4</v>
      </c>
      <c r="E78" s="21"/>
      <c r="F78" s="22"/>
      <c r="G78" s="22"/>
    </row>
    <row r="79" spans="1:7" ht="38.25" x14ac:dyDescent="0.2">
      <c r="A79" s="18" t="s">
        <v>145</v>
      </c>
      <c r="B79" s="19" t="s">
        <v>146</v>
      </c>
      <c r="C79" s="20">
        <v>712</v>
      </c>
      <c r="D79" s="20">
        <v>711.1</v>
      </c>
      <c r="E79" s="21"/>
      <c r="F79" s="22"/>
      <c r="G79" s="22"/>
    </row>
    <row r="80" spans="1:7" ht="42.75" customHeight="1" x14ac:dyDescent="0.2">
      <c r="A80" s="18" t="s">
        <v>147</v>
      </c>
      <c r="B80" s="19" t="s">
        <v>148</v>
      </c>
      <c r="C80" s="20">
        <v>8900</v>
      </c>
      <c r="D80" s="20">
        <v>8895.7999999999993</v>
      </c>
      <c r="E80" s="21"/>
      <c r="F80" s="22"/>
      <c r="G80" s="22"/>
    </row>
    <row r="81" spans="1:7" ht="44.25" customHeight="1" x14ac:dyDescent="0.2">
      <c r="A81" s="18" t="s">
        <v>149</v>
      </c>
      <c r="B81" s="19" t="s">
        <v>150</v>
      </c>
      <c r="C81" s="18">
        <v>7313</v>
      </c>
      <c r="D81" s="20">
        <v>6953</v>
      </c>
      <c r="E81" s="21"/>
      <c r="F81" s="22"/>
      <c r="G81" s="22"/>
    </row>
    <row r="82" spans="1:7" ht="12.75" x14ac:dyDescent="0.2">
      <c r="A82" s="23" t="s">
        <v>151</v>
      </c>
      <c r="B82" s="24" t="s">
        <v>152</v>
      </c>
      <c r="C82" s="25">
        <f>C83+C84+C85</f>
        <v>36274.400000000001</v>
      </c>
      <c r="D82" s="28">
        <f>D83+D84+D85</f>
        <v>219219.4</v>
      </c>
      <c r="E82" s="15"/>
    </row>
    <row r="83" spans="1:7" ht="25.5" x14ac:dyDescent="0.2">
      <c r="A83" s="18" t="s">
        <v>153</v>
      </c>
      <c r="B83" s="19" t="s">
        <v>154</v>
      </c>
      <c r="C83" s="20">
        <v>2054.1</v>
      </c>
      <c r="D83" s="20">
        <v>325.39999999999998</v>
      </c>
      <c r="E83" s="21"/>
      <c r="F83" s="22"/>
      <c r="G83" s="22"/>
    </row>
    <row r="84" spans="1:7" ht="63.75" x14ac:dyDescent="0.2">
      <c r="A84" s="18" t="s">
        <v>155</v>
      </c>
      <c r="B84" s="19" t="s">
        <v>156</v>
      </c>
      <c r="C84" s="20">
        <v>0</v>
      </c>
      <c r="D84" s="20">
        <v>2390</v>
      </c>
      <c r="E84" s="21"/>
      <c r="F84" s="22"/>
      <c r="G84" s="22"/>
    </row>
    <row r="85" spans="1:7" ht="12.75" x14ac:dyDescent="0.2">
      <c r="A85" s="18" t="s">
        <v>157</v>
      </c>
      <c r="B85" s="19" t="s">
        <v>158</v>
      </c>
      <c r="C85" s="20">
        <v>34220.300000000003</v>
      </c>
      <c r="D85" s="20">
        <v>216504</v>
      </c>
      <c r="E85" s="21"/>
      <c r="F85" s="22"/>
      <c r="G85" s="22"/>
    </row>
    <row r="86" spans="1:7" ht="12.75" x14ac:dyDescent="0.2">
      <c r="A86" s="23" t="s">
        <v>159</v>
      </c>
      <c r="B86" s="24" t="s">
        <v>160</v>
      </c>
      <c r="C86" s="25">
        <f>C87+C88+C89+C90+C91+C92+C93</f>
        <v>160380.79999999999</v>
      </c>
      <c r="D86" s="25">
        <f>D87+D88+D89+D90+D91+D92+D93</f>
        <v>369073.79999999993</v>
      </c>
      <c r="E86" s="21"/>
      <c r="F86" s="22"/>
      <c r="G86" s="22"/>
    </row>
    <row r="87" spans="1:7" ht="25.5" x14ac:dyDescent="0.2">
      <c r="A87" s="18" t="s">
        <v>161</v>
      </c>
      <c r="B87" s="19" t="s">
        <v>162</v>
      </c>
      <c r="C87" s="18">
        <v>9881</v>
      </c>
      <c r="D87" s="18">
        <v>10049.799999999999</v>
      </c>
      <c r="E87" s="21"/>
      <c r="F87" s="22"/>
      <c r="G87" s="22"/>
    </row>
    <row r="88" spans="1:7" ht="63.75" x14ac:dyDescent="0.2">
      <c r="A88" s="18" t="s">
        <v>163</v>
      </c>
      <c r="B88" s="19" t="s">
        <v>164</v>
      </c>
      <c r="C88" s="20">
        <v>82053</v>
      </c>
      <c r="D88" s="20">
        <v>181115.9</v>
      </c>
      <c r="E88" s="21"/>
      <c r="F88" s="22"/>
      <c r="G88" s="22"/>
    </row>
    <row r="89" spans="1:7" ht="72" customHeight="1" x14ac:dyDescent="0.2">
      <c r="A89" s="18" t="s">
        <v>165</v>
      </c>
      <c r="B89" s="19" t="s">
        <v>166</v>
      </c>
      <c r="C89" s="26">
        <v>0</v>
      </c>
      <c r="D89" s="20">
        <v>991.6</v>
      </c>
      <c r="E89" s="21"/>
      <c r="F89" s="22"/>
      <c r="G89" s="22"/>
    </row>
    <row r="90" spans="1:7" ht="38.25" x14ac:dyDescent="0.2">
      <c r="A90" s="18" t="s">
        <v>167</v>
      </c>
      <c r="B90" s="19" t="s">
        <v>168</v>
      </c>
      <c r="C90" s="26">
        <v>36405.800000000003</v>
      </c>
      <c r="D90" s="20">
        <v>40114</v>
      </c>
      <c r="E90" s="21"/>
      <c r="F90" s="22"/>
      <c r="G90" s="22"/>
    </row>
    <row r="91" spans="1:7" ht="44.25" customHeight="1" x14ac:dyDescent="0.2">
      <c r="A91" s="18" t="s">
        <v>169</v>
      </c>
      <c r="B91" s="19" t="s">
        <v>170</v>
      </c>
      <c r="C91" s="26">
        <v>28261</v>
      </c>
      <c r="D91" s="20">
        <v>132608.9</v>
      </c>
      <c r="E91" s="21"/>
      <c r="F91" s="22"/>
      <c r="G91" s="22"/>
    </row>
    <row r="92" spans="1:7" ht="63.75" x14ac:dyDescent="0.2">
      <c r="A92" s="18" t="s">
        <v>171</v>
      </c>
      <c r="B92" s="19" t="s">
        <v>172</v>
      </c>
      <c r="C92" s="26">
        <v>3100</v>
      </c>
      <c r="D92" s="20">
        <v>3513.3</v>
      </c>
      <c r="E92" s="21"/>
      <c r="F92" s="22"/>
      <c r="G92" s="22"/>
    </row>
    <row r="93" spans="1:7" ht="54.75" customHeight="1" x14ac:dyDescent="0.2">
      <c r="A93" s="18" t="s">
        <v>173</v>
      </c>
      <c r="B93" s="19" t="s">
        <v>174</v>
      </c>
      <c r="C93" s="26">
        <v>680</v>
      </c>
      <c r="D93" s="20">
        <v>680.3</v>
      </c>
      <c r="E93" s="21"/>
      <c r="F93" s="22"/>
      <c r="G93" s="22"/>
    </row>
    <row r="94" spans="1:7" x14ac:dyDescent="0.2">
      <c r="A94" s="23" t="s">
        <v>175</v>
      </c>
      <c r="B94" s="24" t="s">
        <v>176</v>
      </c>
      <c r="C94" s="17">
        <f>SUM(C95:C165)</f>
        <v>103672.4</v>
      </c>
      <c r="D94" s="17">
        <f>SUM(D95:D165)</f>
        <v>270621.60000000003</v>
      </c>
      <c r="E94" s="15"/>
    </row>
    <row r="95" spans="1:7" ht="100.5" customHeight="1" x14ac:dyDescent="0.2">
      <c r="A95" s="18" t="s">
        <v>177</v>
      </c>
      <c r="B95" s="19" t="s">
        <v>178</v>
      </c>
      <c r="C95" s="11">
        <v>120.1</v>
      </c>
      <c r="D95" s="20">
        <v>127.1</v>
      </c>
      <c r="E95" s="15"/>
    </row>
    <row r="96" spans="1:7" ht="97.5" customHeight="1" x14ac:dyDescent="0.2">
      <c r="A96" s="18" t="s">
        <v>179</v>
      </c>
      <c r="B96" s="19" t="s">
        <v>180</v>
      </c>
      <c r="C96" s="20">
        <v>13.8</v>
      </c>
      <c r="D96" s="20">
        <v>8.9</v>
      </c>
      <c r="E96" s="21"/>
      <c r="F96" s="22"/>
      <c r="G96" s="22"/>
    </row>
    <row r="97" spans="1:7" ht="81" customHeight="1" x14ac:dyDescent="0.2">
      <c r="A97" s="18" t="s">
        <v>181</v>
      </c>
      <c r="B97" s="19" t="s">
        <v>182</v>
      </c>
      <c r="C97" s="20">
        <v>11</v>
      </c>
      <c r="D97" s="20">
        <v>7</v>
      </c>
      <c r="E97" s="21"/>
      <c r="F97" s="22"/>
      <c r="G97" s="22"/>
    </row>
    <row r="98" spans="1:7" ht="84.75" customHeight="1" x14ac:dyDescent="0.2">
      <c r="A98" s="18" t="s">
        <v>183</v>
      </c>
      <c r="B98" s="19" t="s">
        <v>184</v>
      </c>
      <c r="C98" s="20">
        <v>14.1</v>
      </c>
      <c r="D98" s="20">
        <v>14</v>
      </c>
      <c r="E98" s="21"/>
      <c r="F98" s="22"/>
      <c r="G98" s="22"/>
    </row>
    <row r="99" spans="1:7" ht="63.75" x14ac:dyDescent="0.2">
      <c r="A99" s="18" t="s">
        <v>185</v>
      </c>
      <c r="B99" s="19" t="s">
        <v>186</v>
      </c>
      <c r="C99" s="20">
        <v>228.8</v>
      </c>
      <c r="D99" s="20">
        <v>265.10000000000002</v>
      </c>
      <c r="E99" s="21"/>
      <c r="F99" s="22"/>
      <c r="G99" s="22"/>
    </row>
    <row r="100" spans="1:7" ht="148.5" customHeight="1" x14ac:dyDescent="0.2">
      <c r="A100" s="18" t="s">
        <v>187</v>
      </c>
      <c r="B100" s="19" t="s">
        <v>188</v>
      </c>
      <c r="C100" s="20">
        <v>16</v>
      </c>
      <c r="D100" s="20">
        <v>17</v>
      </c>
      <c r="E100" s="21"/>
      <c r="F100" s="22"/>
      <c r="G100" s="22"/>
    </row>
    <row r="101" spans="1:7" ht="112.5" customHeight="1" x14ac:dyDescent="0.2">
      <c r="A101" s="18" t="s">
        <v>189</v>
      </c>
      <c r="B101" s="19" t="s">
        <v>190</v>
      </c>
      <c r="C101" s="20">
        <v>288.60000000000002</v>
      </c>
      <c r="D101" s="20">
        <v>221.2</v>
      </c>
      <c r="E101" s="21"/>
      <c r="F101" s="22"/>
      <c r="G101" s="22"/>
    </row>
    <row r="102" spans="1:7" ht="147" customHeight="1" x14ac:dyDescent="0.2">
      <c r="A102" s="18" t="s">
        <v>191</v>
      </c>
      <c r="B102" s="19" t="s">
        <v>192</v>
      </c>
      <c r="C102" s="20">
        <v>160.4</v>
      </c>
      <c r="D102" s="20">
        <v>181.7</v>
      </c>
      <c r="E102" s="21"/>
      <c r="F102" s="22"/>
      <c r="G102" s="22"/>
    </row>
    <row r="103" spans="1:7" ht="101.25" customHeight="1" x14ac:dyDescent="0.2">
      <c r="A103" s="18" t="s">
        <v>193</v>
      </c>
      <c r="B103" s="19" t="s">
        <v>194</v>
      </c>
      <c r="C103" s="20">
        <v>748.7</v>
      </c>
      <c r="D103" s="20">
        <v>534.4</v>
      </c>
      <c r="E103" s="21"/>
      <c r="F103" s="22"/>
      <c r="G103" s="22"/>
    </row>
    <row r="104" spans="1:7" ht="95.25" customHeight="1" x14ac:dyDescent="0.2">
      <c r="A104" s="18" t="s">
        <v>195</v>
      </c>
      <c r="B104" s="19" t="s">
        <v>196</v>
      </c>
      <c r="C104" s="20">
        <v>532.4</v>
      </c>
      <c r="D104" s="20">
        <v>632.4</v>
      </c>
      <c r="E104" s="21"/>
      <c r="F104" s="22"/>
      <c r="G104" s="22"/>
    </row>
    <row r="105" spans="1:7" ht="78" customHeight="1" x14ac:dyDescent="0.2">
      <c r="A105" s="18" t="s">
        <v>197</v>
      </c>
      <c r="B105" s="19" t="s">
        <v>198</v>
      </c>
      <c r="C105" s="20">
        <v>3.1</v>
      </c>
      <c r="D105" s="20">
        <v>1.6</v>
      </c>
      <c r="E105" s="21"/>
      <c r="F105" s="22"/>
      <c r="G105" s="22"/>
    </row>
    <row r="106" spans="1:7" ht="63.75" x14ac:dyDescent="0.2">
      <c r="A106" s="18" t="s">
        <v>199</v>
      </c>
      <c r="B106" s="19" t="s">
        <v>200</v>
      </c>
      <c r="C106" s="20">
        <v>85.4</v>
      </c>
      <c r="D106" s="20">
        <v>59.9</v>
      </c>
      <c r="E106" s="21"/>
      <c r="F106" s="22"/>
      <c r="G106" s="22"/>
    </row>
    <row r="107" spans="1:7" ht="63.75" x14ac:dyDescent="0.2">
      <c r="A107" s="18" t="s">
        <v>201</v>
      </c>
      <c r="B107" s="19" t="s">
        <v>202</v>
      </c>
      <c r="C107" s="20">
        <v>1090</v>
      </c>
      <c r="D107" s="20">
        <v>7522</v>
      </c>
      <c r="E107" s="21"/>
      <c r="F107" s="22"/>
      <c r="G107" s="22"/>
    </row>
    <row r="108" spans="1:7" ht="51" x14ac:dyDescent="0.2">
      <c r="A108" s="18" t="s">
        <v>203</v>
      </c>
      <c r="B108" s="19" t="s">
        <v>204</v>
      </c>
      <c r="C108" s="20">
        <v>58.9</v>
      </c>
      <c r="D108" s="20">
        <v>6</v>
      </c>
      <c r="E108" s="21"/>
      <c r="F108" s="22"/>
      <c r="G108" s="22"/>
    </row>
    <row r="109" spans="1:7" ht="89.25" x14ac:dyDescent="0.2">
      <c r="A109" s="18" t="s">
        <v>205</v>
      </c>
      <c r="B109" s="19" t="s">
        <v>206</v>
      </c>
      <c r="C109" s="20">
        <v>2.8</v>
      </c>
      <c r="D109" s="20">
        <v>2.8</v>
      </c>
      <c r="E109" s="21"/>
      <c r="F109" s="22"/>
      <c r="G109" s="22"/>
    </row>
    <row r="110" spans="1:7" ht="89.25" x14ac:dyDescent="0.2">
      <c r="A110" s="18" t="s">
        <v>207</v>
      </c>
      <c r="B110" s="19" t="s">
        <v>208</v>
      </c>
      <c r="C110" s="20">
        <v>7.8</v>
      </c>
      <c r="D110" s="20">
        <v>7.8</v>
      </c>
      <c r="E110" s="21"/>
      <c r="F110" s="22"/>
      <c r="G110" s="22"/>
    </row>
    <row r="111" spans="1:7" ht="93" customHeight="1" x14ac:dyDescent="0.2">
      <c r="A111" s="18" t="s">
        <v>209</v>
      </c>
      <c r="B111" s="19" t="s">
        <v>210</v>
      </c>
      <c r="C111" s="20">
        <v>165</v>
      </c>
      <c r="D111" s="20">
        <v>150.1</v>
      </c>
      <c r="E111" s="21"/>
      <c r="F111" s="22"/>
      <c r="G111" s="22"/>
    </row>
    <row r="112" spans="1:7" ht="76.5" customHeight="1" x14ac:dyDescent="0.2">
      <c r="A112" s="18" t="s">
        <v>211</v>
      </c>
      <c r="B112" s="19" t="s">
        <v>212</v>
      </c>
      <c r="C112" s="20">
        <v>11</v>
      </c>
      <c r="D112" s="20">
        <v>11.9</v>
      </c>
      <c r="E112" s="21"/>
      <c r="F112" s="22"/>
      <c r="G112" s="22"/>
    </row>
    <row r="113" spans="1:7" ht="63.75" x14ac:dyDescent="0.2">
      <c r="A113" s="18" t="s">
        <v>213</v>
      </c>
      <c r="B113" s="19" t="s">
        <v>214</v>
      </c>
      <c r="C113" s="20">
        <v>20</v>
      </c>
      <c r="D113" s="20">
        <v>20</v>
      </c>
      <c r="E113" s="21"/>
      <c r="F113" s="22"/>
      <c r="G113" s="22"/>
    </row>
    <row r="114" spans="1:7" ht="120.75" customHeight="1" x14ac:dyDescent="0.2">
      <c r="A114" s="18" t="s">
        <v>215</v>
      </c>
      <c r="B114" s="19" t="s">
        <v>216</v>
      </c>
      <c r="C114" s="20">
        <v>1.4</v>
      </c>
      <c r="D114" s="20">
        <v>1.4</v>
      </c>
      <c r="E114" s="21"/>
      <c r="F114" s="22"/>
      <c r="G114" s="22"/>
    </row>
    <row r="115" spans="1:7" ht="136.5" customHeight="1" x14ac:dyDescent="0.2">
      <c r="A115" s="18" t="s">
        <v>217</v>
      </c>
      <c r="B115" s="19" t="s">
        <v>218</v>
      </c>
      <c r="C115" s="20">
        <v>68.900000000000006</v>
      </c>
      <c r="D115" s="20">
        <v>138.80000000000001</v>
      </c>
      <c r="E115" s="21"/>
      <c r="F115" s="22"/>
      <c r="G115" s="22"/>
    </row>
    <row r="116" spans="1:7" ht="70.5" customHeight="1" x14ac:dyDescent="0.2">
      <c r="A116" s="18" t="s">
        <v>219</v>
      </c>
      <c r="B116" s="19" t="s">
        <v>220</v>
      </c>
      <c r="C116" s="20">
        <v>12.6</v>
      </c>
      <c r="D116" s="20">
        <v>50.4</v>
      </c>
      <c r="E116" s="21"/>
      <c r="F116" s="22"/>
      <c r="G116" s="22"/>
    </row>
    <row r="117" spans="1:7" ht="63.75" x14ac:dyDescent="0.2">
      <c r="A117" s="18" t="s">
        <v>221</v>
      </c>
      <c r="B117" s="19" t="s">
        <v>222</v>
      </c>
      <c r="C117" s="20">
        <v>2.9</v>
      </c>
      <c r="D117" s="20">
        <v>2.1</v>
      </c>
      <c r="E117" s="21"/>
      <c r="F117" s="22"/>
      <c r="G117" s="22"/>
    </row>
    <row r="118" spans="1:7" ht="69" customHeight="1" x14ac:dyDescent="0.2">
      <c r="A118" s="18" t="s">
        <v>223</v>
      </c>
      <c r="B118" s="19" t="s">
        <v>224</v>
      </c>
      <c r="C118" s="20">
        <v>21</v>
      </c>
      <c r="D118" s="20">
        <v>21</v>
      </c>
      <c r="E118" s="21"/>
      <c r="F118" s="22"/>
      <c r="G118" s="22"/>
    </row>
    <row r="119" spans="1:7" ht="63.75" x14ac:dyDescent="0.2">
      <c r="A119" s="18" t="s">
        <v>225</v>
      </c>
      <c r="B119" s="19" t="s">
        <v>226</v>
      </c>
      <c r="C119" s="20">
        <v>56.4</v>
      </c>
      <c r="D119" s="20">
        <v>86.4</v>
      </c>
      <c r="E119" s="21"/>
      <c r="F119" s="22"/>
      <c r="G119" s="22"/>
    </row>
    <row r="120" spans="1:7" ht="110.25" customHeight="1" x14ac:dyDescent="0.2">
      <c r="A120" s="18" t="s">
        <v>227</v>
      </c>
      <c r="B120" s="19" t="s">
        <v>228</v>
      </c>
      <c r="C120" s="20">
        <v>8.3000000000000007</v>
      </c>
      <c r="D120" s="20">
        <v>6.3</v>
      </c>
      <c r="E120" s="21"/>
      <c r="F120" s="22"/>
      <c r="G120" s="22"/>
    </row>
    <row r="121" spans="1:7" ht="107.25" customHeight="1" x14ac:dyDescent="0.2">
      <c r="A121" s="18" t="s">
        <v>229</v>
      </c>
      <c r="B121" s="19" t="s">
        <v>230</v>
      </c>
      <c r="C121" s="20">
        <v>72.3</v>
      </c>
      <c r="D121" s="20">
        <v>46.3</v>
      </c>
      <c r="E121" s="21"/>
      <c r="F121" s="22"/>
      <c r="G121" s="22"/>
    </row>
    <row r="122" spans="1:7" ht="122.25" customHeight="1" x14ac:dyDescent="0.2">
      <c r="A122" s="18" t="s">
        <v>231</v>
      </c>
      <c r="B122" s="19" t="s">
        <v>232</v>
      </c>
      <c r="C122" s="20">
        <v>0.5</v>
      </c>
      <c r="D122" s="20">
        <v>0.4</v>
      </c>
      <c r="E122" s="21"/>
      <c r="F122" s="22"/>
      <c r="G122" s="22"/>
    </row>
    <row r="123" spans="1:7" ht="96" customHeight="1" x14ac:dyDescent="0.2">
      <c r="A123" s="18" t="s">
        <v>233</v>
      </c>
      <c r="B123" s="19" t="s">
        <v>234</v>
      </c>
      <c r="C123" s="20">
        <v>0.2</v>
      </c>
      <c r="D123" s="20">
        <v>0</v>
      </c>
      <c r="E123" s="21"/>
      <c r="F123" s="22"/>
      <c r="G123" s="22"/>
    </row>
    <row r="124" spans="1:7" ht="103.5" customHeight="1" x14ac:dyDescent="0.2">
      <c r="A124" s="18" t="s">
        <v>235</v>
      </c>
      <c r="B124" s="19" t="s">
        <v>236</v>
      </c>
      <c r="C124" s="20">
        <v>78.8</v>
      </c>
      <c r="D124" s="20">
        <v>52.5</v>
      </c>
      <c r="E124" s="21"/>
      <c r="F124" s="22"/>
      <c r="G124" s="22"/>
    </row>
    <row r="125" spans="1:7" ht="104.25" customHeight="1" x14ac:dyDescent="0.2">
      <c r="A125" s="18" t="s">
        <v>237</v>
      </c>
      <c r="B125" s="19" t="s">
        <v>238</v>
      </c>
      <c r="C125" s="20">
        <v>32.1</v>
      </c>
      <c r="D125" s="20">
        <v>22.1</v>
      </c>
      <c r="E125" s="21"/>
      <c r="F125" s="22"/>
      <c r="G125" s="22"/>
    </row>
    <row r="126" spans="1:7" ht="87.75" customHeight="1" x14ac:dyDescent="0.2">
      <c r="A126" s="18" t="s">
        <v>239</v>
      </c>
      <c r="B126" s="19" t="s">
        <v>240</v>
      </c>
      <c r="C126" s="20">
        <v>668.2</v>
      </c>
      <c r="D126" s="20">
        <v>954.2</v>
      </c>
      <c r="E126" s="21"/>
      <c r="F126" s="22"/>
      <c r="G126" s="22"/>
    </row>
    <row r="127" spans="1:7" ht="109.5" customHeight="1" x14ac:dyDescent="0.2">
      <c r="A127" s="18" t="s">
        <v>241</v>
      </c>
      <c r="B127" s="19" t="s">
        <v>242</v>
      </c>
      <c r="C127" s="20">
        <v>4.8</v>
      </c>
      <c r="D127" s="20">
        <v>5.7</v>
      </c>
      <c r="E127" s="21"/>
      <c r="F127" s="22"/>
      <c r="G127" s="22"/>
    </row>
    <row r="128" spans="1:7" ht="123.75" customHeight="1" x14ac:dyDescent="0.2">
      <c r="A128" s="18" t="s">
        <v>243</v>
      </c>
      <c r="B128" s="19" t="s">
        <v>244</v>
      </c>
      <c r="C128" s="20">
        <v>80.2</v>
      </c>
      <c r="D128" s="20">
        <v>22.6</v>
      </c>
      <c r="E128" s="21"/>
      <c r="F128" s="22"/>
      <c r="G128" s="22"/>
    </row>
    <row r="129" spans="1:7" ht="159" customHeight="1" x14ac:dyDescent="0.2">
      <c r="A129" s="18" t="s">
        <v>245</v>
      </c>
      <c r="B129" s="19" t="s">
        <v>246</v>
      </c>
      <c r="C129" s="20">
        <v>11</v>
      </c>
      <c r="D129" s="20">
        <v>7</v>
      </c>
      <c r="E129" s="21"/>
      <c r="F129" s="22"/>
      <c r="G129" s="22"/>
    </row>
    <row r="130" spans="1:7" ht="94.5" customHeight="1" x14ac:dyDescent="0.2">
      <c r="A130" s="18" t="s">
        <v>247</v>
      </c>
      <c r="B130" s="19" t="s">
        <v>248</v>
      </c>
      <c r="C130" s="20">
        <v>104</v>
      </c>
      <c r="D130" s="20">
        <v>92.8</v>
      </c>
      <c r="E130" s="21"/>
      <c r="F130" s="22"/>
      <c r="G130" s="22"/>
    </row>
    <row r="131" spans="1:7" ht="95.25" customHeight="1" x14ac:dyDescent="0.2">
      <c r="A131" s="18" t="s">
        <v>249</v>
      </c>
      <c r="B131" s="19" t="s">
        <v>250</v>
      </c>
      <c r="C131" s="20">
        <v>65</v>
      </c>
      <c r="D131" s="20">
        <v>65</v>
      </c>
      <c r="E131" s="21"/>
      <c r="F131" s="22"/>
      <c r="G131" s="22"/>
    </row>
    <row r="132" spans="1:7" ht="75" customHeight="1" x14ac:dyDescent="0.2">
      <c r="A132" s="18" t="s">
        <v>251</v>
      </c>
      <c r="B132" s="19" t="s">
        <v>252</v>
      </c>
      <c r="C132" s="20">
        <v>70.3</v>
      </c>
      <c r="D132" s="20">
        <v>70.5</v>
      </c>
      <c r="E132" s="21"/>
      <c r="F132" s="22"/>
      <c r="G132" s="22"/>
    </row>
    <row r="133" spans="1:7" ht="102" x14ac:dyDescent="0.2">
      <c r="A133" s="18" t="s">
        <v>253</v>
      </c>
      <c r="B133" s="19" t="s">
        <v>254</v>
      </c>
      <c r="C133" s="20">
        <v>16</v>
      </c>
      <c r="D133" s="20">
        <v>4.2</v>
      </c>
      <c r="E133" s="21"/>
      <c r="F133" s="22"/>
      <c r="G133" s="22"/>
    </row>
    <row r="134" spans="1:7" ht="120" customHeight="1" x14ac:dyDescent="0.2">
      <c r="A134" s="18" t="s">
        <v>255</v>
      </c>
      <c r="B134" s="19" t="s">
        <v>256</v>
      </c>
      <c r="C134" s="20">
        <v>7.7</v>
      </c>
      <c r="D134" s="20">
        <v>2</v>
      </c>
      <c r="E134" s="21"/>
      <c r="F134" s="22"/>
      <c r="G134" s="22"/>
    </row>
    <row r="135" spans="1:7" ht="78.75" customHeight="1" x14ac:dyDescent="0.2">
      <c r="A135" s="18" t="s">
        <v>257</v>
      </c>
      <c r="B135" s="19" t="s">
        <v>258</v>
      </c>
      <c r="C135" s="20">
        <v>47</v>
      </c>
      <c r="D135" s="20">
        <v>194.3</v>
      </c>
      <c r="E135" s="21"/>
      <c r="F135" s="22"/>
      <c r="G135" s="22"/>
    </row>
    <row r="136" spans="1:7" ht="145.5" customHeight="1" x14ac:dyDescent="0.2">
      <c r="A136" s="18" t="s">
        <v>259</v>
      </c>
      <c r="B136" s="19" t="s">
        <v>260</v>
      </c>
      <c r="C136" s="20">
        <v>665</v>
      </c>
      <c r="D136" s="20">
        <v>466.6</v>
      </c>
      <c r="E136" s="21"/>
      <c r="F136" s="22"/>
      <c r="G136" s="22"/>
    </row>
    <row r="137" spans="1:7" ht="80.25" customHeight="1" x14ac:dyDescent="0.2">
      <c r="A137" s="18" t="s">
        <v>261</v>
      </c>
      <c r="B137" s="19" t="s">
        <v>262</v>
      </c>
      <c r="C137" s="20">
        <v>4.7</v>
      </c>
      <c r="D137" s="20">
        <v>2.4</v>
      </c>
      <c r="E137" s="21"/>
      <c r="F137" s="22"/>
      <c r="G137" s="22"/>
    </row>
    <row r="138" spans="1:7" ht="103.5" customHeight="1" x14ac:dyDescent="0.2">
      <c r="A138" s="18" t="s">
        <v>263</v>
      </c>
      <c r="B138" s="19" t="s">
        <v>264</v>
      </c>
      <c r="C138" s="20">
        <v>16</v>
      </c>
      <c r="D138" s="20">
        <v>8.4</v>
      </c>
      <c r="E138" s="21"/>
      <c r="F138" s="22"/>
      <c r="G138" s="22"/>
    </row>
    <row r="139" spans="1:7" ht="79.5" customHeight="1" x14ac:dyDescent="0.2">
      <c r="A139" s="18" t="s">
        <v>265</v>
      </c>
      <c r="B139" s="19" t="s">
        <v>266</v>
      </c>
      <c r="C139" s="20">
        <v>16.8</v>
      </c>
      <c r="D139" s="20">
        <v>20.2</v>
      </c>
      <c r="E139" s="21"/>
      <c r="F139" s="22"/>
      <c r="G139" s="22"/>
    </row>
    <row r="140" spans="1:7" ht="92.25" customHeight="1" x14ac:dyDescent="0.2">
      <c r="A140" s="18" t="s">
        <v>267</v>
      </c>
      <c r="B140" s="19" t="s">
        <v>268</v>
      </c>
      <c r="C140" s="20">
        <v>54.8</v>
      </c>
      <c r="D140" s="20">
        <v>32.200000000000003</v>
      </c>
      <c r="E140" s="21"/>
      <c r="F140" s="22"/>
      <c r="G140" s="22"/>
    </row>
    <row r="141" spans="1:7" ht="89.25" customHeight="1" x14ac:dyDescent="0.2">
      <c r="A141" s="18" t="s">
        <v>269</v>
      </c>
      <c r="B141" s="19" t="s">
        <v>270</v>
      </c>
      <c r="C141" s="20">
        <v>0.5</v>
      </c>
      <c r="D141" s="20">
        <v>0</v>
      </c>
      <c r="E141" s="21"/>
      <c r="F141" s="22"/>
      <c r="G141" s="22"/>
    </row>
    <row r="142" spans="1:7" ht="82.5" customHeight="1" x14ac:dyDescent="0.2">
      <c r="A142" s="18" t="s">
        <v>271</v>
      </c>
      <c r="B142" s="19" t="s">
        <v>272</v>
      </c>
      <c r="C142" s="20">
        <v>278.5</v>
      </c>
      <c r="D142" s="20">
        <v>278.5</v>
      </c>
      <c r="E142" s="21"/>
      <c r="F142" s="22"/>
      <c r="G142" s="22"/>
    </row>
    <row r="143" spans="1:7" ht="117" customHeight="1" x14ac:dyDescent="0.2">
      <c r="A143" s="18" t="s">
        <v>273</v>
      </c>
      <c r="B143" s="19" t="s">
        <v>274</v>
      </c>
      <c r="C143" s="20">
        <v>180</v>
      </c>
      <c r="D143" s="20">
        <v>119</v>
      </c>
      <c r="E143" s="21"/>
      <c r="F143" s="22"/>
      <c r="G143" s="22"/>
    </row>
    <row r="144" spans="1:7" ht="133.5" customHeight="1" x14ac:dyDescent="0.2">
      <c r="A144" s="18" t="s">
        <v>275</v>
      </c>
      <c r="B144" s="19" t="s">
        <v>276</v>
      </c>
      <c r="C144" s="20">
        <v>21</v>
      </c>
      <c r="D144" s="20">
        <v>3.5</v>
      </c>
      <c r="E144" s="21"/>
      <c r="F144" s="22"/>
      <c r="G144" s="22"/>
    </row>
    <row r="145" spans="1:7" ht="72" customHeight="1" x14ac:dyDescent="0.2">
      <c r="A145" s="18" t="s">
        <v>277</v>
      </c>
      <c r="B145" s="19" t="s">
        <v>278</v>
      </c>
      <c r="C145" s="20">
        <v>507.1</v>
      </c>
      <c r="D145" s="20">
        <v>1294.5999999999999</v>
      </c>
      <c r="E145" s="21"/>
      <c r="F145" s="22"/>
      <c r="G145" s="22"/>
    </row>
    <row r="146" spans="1:7" ht="76.5" x14ac:dyDescent="0.2">
      <c r="A146" s="18" t="s">
        <v>279</v>
      </c>
      <c r="B146" s="19" t="s">
        <v>280</v>
      </c>
      <c r="C146" s="20">
        <v>4.9000000000000004</v>
      </c>
      <c r="D146" s="20">
        <v>5</v>
      </c>
      <c r="E146" s="21"/>
      <c r="F146" s="22"/>
      <c r="G146" s="22"/>
    </row>
    <row r="147" spans="1:7" ht="186.75" customHeight="1" x14ac:dyDescent="0.2">
      <c r="A147" s="18" t="s">
        <v>281</v>
      </c>
      <c r="B147" s="19" t="s">
        <v>282</v>
      </c>
      <c r="C147" s="20">
        <v>22</v>
      </c>
      <c r="D147" s="20">
        <v>18.899999999999999</v>
      </c>
      <c r="E147" s="21"/>
      <c r="F147" s="22"/>
      <c r="G147" s="22"/>
    </row>
    <row r="148" spans="1:7" ht="91.5" customHeight="1" x14ac:dyDescent="0.2">
      <c r="A148" s="18" t="s">
        <v>283</v>
      </c>
      <c r="B148" s="19" t="s">
        <v>284</v>
      </c>
      <c r="C148" s="20">
        <v>23.5</v>
      </c>
      <c r="D148" s="20">
        <v>17.5</v>
      </c>
      <c r="E148" s="21"/>
      <c r="F148" s="22"/>
      <c r="G148" s="22"/>
    </row>
    <row r="149" spans="1:7" ht="96" customHeight="1" x14ac:dyDescent="0.2">
      <c r="A149" s="18" t="s">
        <v>285</v>
      </c>
      <c r="B149" s="19" t="s">
        <v>286</v>
      </c>
      <c r="C149" s="20">
        <v>16</v>
      </c>
      <c r="D149" s="20">
        <v>10.5</v>
      </c>
      <c r="E149" s="21"/>
      <c r="F149" s="22"/>
      <c r="G149" s="22"/>
    </row>
    <row r="150" spans="1:7" ht="96.75" customHeight="1" x14ac:dyDescent="0.2">
      <c r="A150" s="18" t="s">
        <v>287</v>
      </c>
      <c r="B150" s="19" t="s">
        <v>288</v>
      </c>
      <c r="C150" s="20">
        <v>81.8</v>
      </c>
      <c r="D150" s="20">
        <v>81.8</v>
      </c>
      <c r="E150" s="21"/>
      <c r="F150" s="22"/>
      <c r="G150" s="22"/>
    </row>
    <row r="151" spans="1:7" ht="84.75" customHeight="1" x14ac:dyDescent="0.2">
      <c r="A151" s="18" t="s">
        <v>289</v>
      </c>
      <c r="B151" s="19" t="s">
        <v>290</v>
      </c>
      <c r="C151" s="20">
        <v>28.5</v>
      </c>
      <c r="D151" s="20">
        <v>26.1</v>
      </c>
      <c r="E151" s="21"/>
      <c r="F151" s="22"/>
      <c r="G151" s="22"/>
    </row>
    <row r="152" spans="1:7" ht="82.5" customHeight="1" x14ac:dyDescent="0.2">
      <c r="A152" s="18" t="s">
        <v>291</v>
      </c>
      <c r="B152" s="19" t="s">
        <v>292</v>
      </c>
      <c r="C152" s="20">
        <v>7686.7</v>
      </c>
      <c r="D152" s="20">
        <v>7253.4</v>
      </c>
      <c r="E152" s="21"/>
      <c r="F152" s="22"/>
      <c r="G152" s="22"/>
    </row>
    <row r="153" spans="1:7" ht="75" customHeight="1" x14ac:dyDescent="0.2">
      <c r="A153" s="18" t="s">
        <v>293</v>
      </c>
      <c r="B153" s="19" t="s">
        <v>294</v>
      </c>
      <c r="C153" s="20">
        <v>2607</v>
      </c>
      <c r="D153" s="20">
        <v>4131.3</v>
      </c>
      <c r="E153" s="21"/>
      <c r="F153" s="22"/>
      <c r="G153" s="22"/>
    </row>
    <row r="154" spans="1:7" ht="129" customHeight="1" x14ac:dyDescent="0.2">
      <c r="A154" s="18" t="s">
        <v>295</v>
      </c>
      <c r="B154" s="19" t="s">
        <v>296</v>
      </c>
      <c r="C154" s="20">
        <v>2674.8</v>
      </c>
      <c r="D154" s="20">
        <v>2878.2</v>
      </c>
      <c r="E154" s="21"/>
      <c r="F154" s="22"/>
      <c r="G154" s="22"/>
    </row>
    <row r="155" spans="1:7" ht="116.25" customHeight="1" x14ac:dyDescent="0.2">
      <c r="A155" s="18" t="s">
        <v>297</v>
      </c>
      <c r="B155" s="19" t="s">
        <v>298</v>
      </c>
      <c r="C155" s="20">
        <v>38.6</v>
      </c>
      <c r="D155" s="20">
        <v>0.2</v>
      </c>
      <c r="E155" s="21"/>
      <c r="F155" s="22"/>
      <c r="G155" s="22"/>
    </row>
    <row r="156" spans="1:7" ht="38.25" x14ac:dyDescent="0.2">
      <c r="A156" s="18" t="s">
        <v>299</v>
      </c>
      <c r="B156" s="19" t="s">
        <v>300</v>
      </c>
      <c r="C156" s="20">
        <v>632.4</v>
      </c>
      <c r="D156" s="35">
        <v>1042</v>
      </c>
      <c r="E156" s="21"/>
      <c r="F156" s="22"/>
      <c r="G156" s="22"/>
    </row>
    <row r="157" spans="1:7" ht="56.25" customHeight="1" x14ac:dyDescent="0.2">
      <c r="A157" s="18" t="s">
        <v>301</v>
      </c>
      <c r="B157" s="19" t="s">
        <v>302</v>
      </c>
      <c r="C157" s="20">
        <v>0</v>
      </c>
      <c r="D157" s="20">
        <v>0.2</v>
      </c>
      <c r="E157" s="21"/>
      <c r="F157" s="22"/>
      <c r="G157" s="22"/>
    </row>
    <row r="158" spans="1:7" ht="51" x14ac:dyDescent="0.2">
      <c r="A158" s="18" t="s">
        <v>303</v>
      </c>
      <c r="B158" s="19" t="s">
        <v>304</v>
      </c>
      <c r="C158" s="20">
        <v>48384.1</v>
      </c>
      <c r="D158" s="20">
        <v>50277.3</v>
      </c>
      <c r="E158" s="21"/>
      <c r="F158" s="22"/>
      <c r="G158" s="22"/>
    </row>
    <row r="159" spans="1:7" ht="38.25" x14ac:dyDescent="0.2">
      <c r="A159" s="18" t="s">
        <v>305</v>
      </c>
      <c r="B159" s="19" t="s">
        <v>306</v>
      </c>
      <c r="C159" s="20">
        <v>17</v>
      </c>
      <c r="D159" s="20">
        <v>84.5</v>
      </c>
      <c r="E159" s="21"/>
      <c r="F159" s="22"/>
      <c r="G159" s="22"/>
    </row>
    <row r="160" spans="1:7" ht="51" x14ac:dyDescent="0.2">
      <c r="A160" s="18" t="s">
        <v>307</v>
      </c>
      <c r="B160" s="19" t="s">
        <v>308</v>
      </c>
      <c r="C160" s="20">
        <v>33879</v>
      </c>
      <c r="D160" s="20">
        <v>189266.8</v>
      </c>
      <c r="E160" s="21"/>
      <c r="F160" s="22"/>
      <c r="G160" s="22"/>
    </row>
    <row r="161" spans="1:7" ht="122.25" customHeight="1" x14ac:dyDescent="0.2">
      <c r="A161" s="18" t="s">
        <v>309</v>
      </c>
      <c r="B161" s="19" t="s">
        <v>310</v>
      </c>
      <c r="C161" s="20">
        <v>20.8</v>
      </c>
      <c r="D161" s="20">
        <v>11.5</v>
      </c>
      <c r="E161" s="21"/>
      <c r="F161" s="22"/>
      <c r="G161" s="22"/>
    </row>
    <row r="162" spans="1:7" ht="38.25" x14ac:dyDescent="0.2">
      <c r="A162" s="18" t="s">
        <v>311</v>
      </c>
      <c r="B162" s="19" t="s">
        <v>312</v>
      </c>
      <c r="C162" s="20">
        <v>207.3</v>
      </c>
      <c r="D162" s="20">
        <v>278.5</v>
      </c>
      <c r="E162" s="21"/>
      <c r="F162" s="22"/>
      <c r="G162" s="22"/>
    </row>
    <row r="163" spans="1:7" ht="102" x14ac:dyDescent="0.2">
      <c r="A163" s="18" t="s">
        <v>313</v>
      </c>
      <c r="B163" s="19" t="s">
        <v>314</v>
      </c>
      <c r="C163" s="20">
        <v>74</v>
      </c>
      <c r="D163" s="20">
        <v>101.3</v>
      </c>
      <c r="E163" s="21"/>
      <c r="F163" s="22"/>
      <c r="G163" s="22"/>
    </row>
    <row r="164" spans="1:7" ht="66" customHeight="1" x14ac:dyDescent="0.2">
      <c r="A164" s="18" t="s">
        <v>315</v>
      </c>
      <c r="B164" s="19" t="s">
        <v>316</v>
      </c>
      <c r="C164" s="20">
        <v>1.7</v>
      </c>
      <c r="D164" s="20">
        <v>26.9</v>
      </c>
      <c r="E164" s="21"/>
      <c r="F164" s="22"/>
      <c r="G164" s="22"/>
    </row>
    <row r="165" spans="1:7" ht="81.75" customHeight="1" x14ac:dyDescent="0.2">
      <c r="A165" s="18" t="s">
        <v>317</v>
      </c>
      <c r="B165" s="19" t="s">
        <v>318</v>
      </c>
      <c r="C165" s="20">
        <v>520.4</v>
      </c>
      <c r="D165" s="20">
        <v>1247.4000000000001</v>
      </c>
      <c r="E165" s="21"/>
      <c r="F165" s="22"/>
      <c r="G165" s="22"/>
    </row>
    <row r="166" spans="1:7" ht="12.75" x14ac:dyDescent="0.2">
      <c r="A166" s="23" t="s">
        <v>319</v>
      </c>
      <c r="B166" s="24" t="s">
        <v>320</v>
      </c>
      <c r="C166" s="25">
        <f>C167+C168+C169</f>
        <v>17423.5</v>
      </c>
      <c r="D166" s="25">
        <f>D167+D168+D169</f>
        <v>18748</v>
      </c>
      <c r="E166" s="21"/>
      <c r="F166" s="22"/>
      <c r="G166" s="22"/>
    </row>
    <row r="167" spans="1:7" ht="12.75" x14ac:dyDescent="0.2">
      <c r="A167" s="18" t="s">
        <v>321</v>
      </c>
      <c r="B167" s="19" t="s">
        <v>322</v>
      </c>
      <c r="C167" s="20">
        <v>0</v>
      </c>
      <c r="D167" s="20">
        <v>4.2</v>
      </c>
      <c r="E167" s="21"/>
      <c r="F167" s="22"/>
      <c r="G167" s="22"/>
    </row>
    <row r="168" spans="1:7" ht="12.75" x14ac:dyDescent="0.2">
      <c r="A168" s="18" t="s">
        <v>323</v>
      </c>
      <c r="B168" s="19" t="s">
        <v>324</v>
      </c>
      <c r="C168" s="20">
        <v>17412.8</v>
      </c>
      <c r="D168" s="20">
        <v>18733.099999999999</v>
      </c>
      <c r="E168" s="21"/>
      <c r="F168" s="22"/>
      <c r="G168" s="22"/>
    </row>
    <row r="169" spans="1:7" ht="12.75" x14ac:dyDescent="0.2">
      <c r="A169" s="18" t="s">
        <v>325</v>
      </c>
      <c r="B169" s="19" t="s">
        <v>326</v>
      </c>
      <c r="C169" s="20">
        <v>10.7</v>
      </c>
      <c r="D169" s="20">
        <v>10.7</v>
      </c>
      <c r="E169" s="21"/>
      <c r="F169" s="22"/>
      <c r="G169" s="22"/>
    </row>
    <row r="170" spans="1:7" ht="12.75" x14ac:dyDescent="0.2">
      <c r="A170" s="23" t="s">
        <v>327</v>
      </c>
      <c r="B170" s="24" t="s">
        <v>328</v>
      </c>
      <c r="C170" s="25">
        <f>C171+C203</f>
        <v>12713225.5</v>
      </c>
      <c r="D170" s="25">
        <f>D171+D203+D205+D207</f>
        <v>11771465.499999998</v>
      </c>
      <c r="E170" s="21"/>
      <c r="F170" s="22"/>
      <c r="G170" s="22"/>
    </row>
    <row r="171" spans="1:7" ht="25.5" x14ac:dyDescent="0.2">
      <c r="A171" s="23" t="s">
        <v>329</v>
      </c>
      <c r="B171" s="24" t="s">
        <v>330</v>
      </c>
      <c r="C171" s="25">
        <f>C172+C175+C189+C197</f>
        <v>12698225.5</v>
      </c>
      <c r="D171" s="25">
        <f>D172+D175+D189+D197</f>
        <v>11906918.399999999</v>
      </c>
      <c r="E171" s="21"/>
      <c r="F171" s="22"/>
      <c r="G171" s="22"/>
    </row>
    <row r="172" spans="1:7" ht="12.75" x14ac:dyDescent="0.2">
      <c r="A172" s="23" t="s">
        <v>331</v>
      </c>
      <c r="B172" s="24" t="s">
        <v>332</v>
      </c>
      <c r="C172" s="25">
        <f>C173+C174</f>
        <v>77776.899999999994</v>
      </c>
      <c r="D172" s="25">
        <f>D173+D174</f>
        <v>170850.4</v>
      </c>
      <c r="E172" s="21"/>
      <c r="F172" s="22"/>
      <c r="G172" s="22"/>
    </row>
    <row r="173" spans="1:7" ht="25.5" x14ac:dyDescent="0.2">
      <c r="A173" s="18" t="s">
        <v>333</v>
      </c>
      <c r="B173" s="19" t="s">
        <v>334</v>
      </c>
      <c r="C173" s="20">
        <v>77776.899999999994</v>
      </c>
      <c r="D173" s="20">
        <v>167850.4</v>
      </c>
      <c r="E173" s="21"/>
      <c r="F173" s="22"/>
      <c r="G173" s="22"/>
    </row>
    <row r="174" spans="1:7" ht="12.75" x14ac:dyDescent="0.2">
      <c r="A174" s="18" t="s">
        <v>335</v>
      </c>
      <c r="B174" s="19" t="s">
        <v>336</v>
      </c>
      <c r="C174" s="20">
        <v>0</v>
      </c>
      <c r="D174" s="20">
        <v>3000</v>
      </c>
      <c r="E174" s="21"/>
      <c r="F174" s="22"/>
      <c r="G174" s="22"/>
    </row>
    <row r="175" spans="1:7" s="15" customFormat="1" ht="12.75" x14ac:dyDescent="0.2">
      <c r="A175" s="23" t="s">
        <v>337</v>
      </c>
      <c r="B175" s="24" t="s">
        <v>338</v>
      </c>
      <c r="C175" s="25">
        <f>C176+C177+C178+C179+C180+C181+C182+C183+C184+C185+C186+C187+C188</f>
        <v>6552698</v>
      </c>
      <c r="D175" s="25">
        <f>D176+D177+D178+D179+D180+D181+D182+D183+D184+D185+D186+D187+D188</f>
        <v>5926106.7999999998</v>
      </c>
      <c r="E175" s="21"/>
      <c r="F175" s="22"/>
      <c r="G175" s="22"/>
    </row>
    <row r="176" spans="1:7" ht="25.5" x14ac:dyDescent="0.2">
      <c r="A176" s="18" t="s">
        <v>339</v>
      </c>
      <c r="B176" s="19" t="s">
        <v>340</v>
      </c>
      <c r="C176" s="20">
        <v>1435231</v>
      </c>
      <c r="D176" s="20">
        <v>1196535.2</v>
      </c>
      <c r="E176" s="21"/>
      <c r="F176" s="22"/>
      <c r="G176" s="22"/>
    </row>
    <row r="177" spans="1:7" ht="76.5" x14ac:dyDescent="0.2">
      <c r="A177" s="18" t="s">
        <v>341</v>
      </c>
      <c r="B177" s="19" t="s">
        <v>342</v>
      </c>
      <c r="C177" s="20">
        <v>256561.7</v>
      </c>
      <c r="D177" s="20">
        <v>157986.79999999999</v>
      </c>
      <c r="E177" s="21"/>
      <c r="F177" s="22"/>
      <c r="G177" s="22"/>
    </row>
    <row r="178" spans="1:7" ht="63.75" x14ac:dyDescent="0.2">
      <c r="A178" s="18" t="s">
        <v>343</v>
      </c>
      <c r="B178" s="19" t="s">
        <v>344</v>
      </c>
      <c r="C178" s="20">
        <v>5049</v>
      </c>
      <c r="D178" s="20">
        <v>270.10000000000002</v>
      </c>
      <c r="E178" s="21"/>
      <c r="F178" s="22"/>
      <c r="G178" s="22"/>
    </row>
    <row r="179" spans="1:7" ht="81" customHeight="1" x14ac:dyDescent="0.2">
      <c r="A179" s="18" t="s">
        <v>345</v>
      </c>
      <c r="B179" s="19" t="s">
        <v>346</v>
      </c>
      <c r="C179" s="20">
        <v>810679.4</v>
      </c>
      <c r="D179" s="20">
        <v>810679.4</v>
      </c>
      <c r="E179" s="21"/>
      <c r="F179" s="22"/>
      <c r="G179" s="22"/>
    </row>
    <row r="180" spans="1:7" ht="45.75" customHeight="1" x14ac:dyDescent="0.2">
      <c r="A180" s="18" t="s">
        <v>347</v>
      </c>
      <c r="B180" s="19" t="s">
        <v>348</v>
      </c>
      <c r="C180" s="20">
        <v>108323</v>
      </c>
      <c r="D180" s="20">
        <v>108323</v>
      </c>
      <c r="E180" s="21"/>
      <c r="F180" s="22"/>
      <c r="G180" s="22"/>
    </row>
    <row r="181" spans="1:7" ht="25.5" x14ac:dyDescent="0.2">
      <c r="A181" s="18" t="s">
        <v>349</v>
      </c>
      <c r="B181" s="19" t="s">
        <v>350</v>
      </c>
      <c r="C181" s="20">
        <v>2744.1</v>
      </c>
      <c r="D181" s="20">
        <v>2744.1</v>
      </c>
      <c r="E181" s="21"/>
      <c r="F181" s="22"/>
      <c r="G181" s="22"/>
    </row>
    <row r="182" spans="1:7" ht="25.5" x14ac:dyDescent="0.2">
      <c r="A182" s="18" t="s">
        <v>351</v>
      </c>
      <c r="B182" s="19" t="s">
        <v>352</v>
      </c>
      <c r="C182" s="20">
        <v>4567.7</v>
      </c>
      <c r="D182" s="20">
        <v>4567.7</v>
      </c>
      <c r="E182" s="21"/>
      <c r="F182" s="22"/>
      <c r="G182" s="22"/>
    </row>
    <row r="183" spans="1:7" ht="25.5" x14ac:dyDescent="0.2">
      <c r="A183" s="18" t="s">
        <v>353</v>
      </c>
      <c r="B183" s="19" t="s">
        <v>354</v>
      </c>
      <c r="C183" s="20">
        <v>10424.5</v>
      </c>
      <c r="D183" s="20">
        <v>10424.5</v>
      </c>
      <c r="E183" s="21"/>
      <c r="F183" s="22"/>
      <c r="G183" s="22"/>
    </row>
    <row r="184" spans="1:7" ht="12.75" x14ac:dyDescent="0.2">
      <c r="A184" s="18" t="s">
        <v>355</v>
      </c>
      <c r="B184" s="19" t="s">
        <v>356</v>
      </c>
      <c r="C184" s="20">
        <v>3169.8</v>
      </c>
      <c r="D184" s="20">
        <v>3169.8</v>
      </c>
      <c r="E184" s="21"/>
      <c r="F184" s="22"/>
      <c r="G184" s="22"/>
    </row>
    <row r="185" spans="1:7" ht="45.75" customHeight="1" x14ac:dyDescent="0.2">
      <c r="A185" s="18" t="s">
        <v>357</v>
      </c>
      <c r="B185" s="19" t="s">
        <v>358</v>
      </c>
      <c r="C185" s="20">
        <v>103443.5</v>
      </c>
      <c r="D185" s="20">
        <v>103443.5</v>
      </c>
      <c r="E185" s="21"/>
      <c r="F185" s="22"/>
      <c r="G185" s="22"/>
    </row>
    <row r="186" spans="1:7" ht="25.5" x14ac:dyDescent="0.2">
      <c r="A186" s="18" t="s">
        <v>359</v>
      </c>
      <c r="B186" s="19" t="s">
        <v>360</v>
      </c>
      <c r="C186" s="20">
        <v>96670.6</v>
      </c>
      <c r="D186" s="20">
        <v>96670.6</v>
      </c>
      <c r="E186" s="21"/>
      <c r="F186" s="22"/>
      <c r="G186" s="22"/>
    </row>
    <row r="187" spans="1:7" ht="25.5" x14ac:dyDescent="0.2">
      <c r="A187" s="18" t="s">
        <v>361</v>
      </c>
      <c r="B187" s="19" t="s">
        <v>362</v>
      </c>
      <c r="C187" s="20">
        <v>130993.8</v>
      </c>
      <c r="D187" s="20">
        <v>130993.8</v>
      </c>
      <c r="E187" s="21"/>
      <c r="F187" s="22"/>
      <c r="G187" s="22"/>
    </row>
    <row r="188" spans="1:7" ht="12.75" x14ac:dyDescent="0.2">
      <c r="A188" s="18" t="s">
        <v>363</v>
      </c>
      <c r="B188" s="19" t="s">
        <v>364</v>
      </c>
      <c r="C188" s="20">
        <v>3584839.9</v>
      </c>
      <c r="D188" s="20">
        <v>3300298.3</v>
      </c>
      <c r="E188" s="21"/>
      <c r="F188" s="22"/>
      <c r="G188" s="22"/>
    </row>
    <row r="189" spans="1:7" s="15" customFormat="1" ht="12.75" x14ac:dyDescent="0.2">
      <c r="A189" s="23" t="s">
        <v>365</v>
      </c>
      <c r="B189" s="24" t="s">
        <v>366</v>
      </c>
      <c r="C189" s="25">
        <f>C190+C191+C192+C193+C194+C195+C196</f>
        <v>2901301.8</v>
      </c>
      <c r="D189" s="28">
        <f>D190+D191+D192+D193+D194+D195+D196</f>
        <v>2899458.5</v>
      </c>
      <c r="E189" s="21"/>
      <c r="F189" s="22"/>
      <c r="G189" s="22"/>
    </row>
    <row r="190" spans="1:7" ht="47.25" customHeight="1" x14ac:dyDescent="0.2">
      <c r="A190" s="18" t="s">
        <v>367</v>
      </c>
      <c r="B190" s="19" t="s">
        <v>368</v>
      </c>
      <c r="C190" s="26">
        <v>48871.7</v>
      </c>
      <c r="D190" s="20">
        <v>48580</v>
      </c>
      <c r="E190" s="21"/>
      <c r="F190" s="22"/>
      <c r="G190" s="22"/>
    </row>
    <row r="191" spans="1:7" ht="51" x14ac:dyDescent="0.2">
      <c r="A191" s="18" t="s">
        <v>369</v>
      </c>
      <c r="B191" s="19" t="s">
        <v>370</v>
      </c>
      <c r="C191" s="26">
        <v>147530.1</v>
      </c>
      <c r="D191" s="20">
        <v>147528.4</v>
      </c>
      <c r="E191" s="21"/>
      <c r="F191" s="22"/>
      <c r="G191" s="22"/>
    </row>
    <row r="192" spans="1:7" ht="51" x14ac:dyDescent="0.2">
      <c r="A192" s="18" t="s">
        <v>371</v>
      </c>
      <c r="B192" s="19" t="s">
        <v>372</v>
      </c>
      <c r="C192" s="26">
        <v>56669</v>
      </c>
      <c r="D192" s="20">
        <v>56669</v>
      </c>
      <c r="E192" s="21"/>
      <c r="F192" s="22"/>
      <c r="G192" s="22"/>
    </row>
    <row r="193" spans="1:7" ht="38.25" x14ac:dyDescent="0.2">
      <c r="A193" s="18" t="s">
        <v>373</v>
      </c>
      <c r="B193" s="19" t="s">
        <v>374</v>
      </c>
      <c r="C193" s="26">
        <v>4.4000000000000004</v>
      </c>
      <c r="D193" s="20">
        <v>3.2</v>
      </c>
      <c r="E193" s="21"/>
      <c r="F193" s="22"/>
      <c r="G193" s="22"/>
    </row>
    <row r="194" spans="1:7" ht="87" customHeight="1" x14ac:dyDescent="0.2">
      <c r="A194" s="18" t="s">
        <v>375</v>
      </c>
      <c r="B194" s="19" t="s">
        <v>376</v>
      </c>
      <c r="C194" s="26">
        <v>122335.9</v>
      </c>
      <c r="D194" s="20">
        <v>122336</v>
      </c>
      <c r="E194" s="21"/>
      <c r="F194" s="22"/>
      <c r="G194" s="22"/>
    </row>
    <row r="195" spans="1:7" ht="54.75" customHeight="1" x14ac:dyDescent="0.2">
      <c r="A195" s="18" t="s">
        <v>377</v>
      </c>
      <c r="B195" s="19" t="s">
        <v>378</v>
      </c>
      <c r="C195" s="26">
        <v>151554.20000000001</v>
      </c>
      <c r="D195" s="20">
        <v>151554.20000000001</v>
      </c>
      <c r="E195" s="21"/>
      <c r="F195" s="22"/>
      <c r="G195" s="22"/>
    </row>
    <row r="196" spans="1:7" ht="12.75" x14ac:dyDescent="0.2">
      <c r="A196" s="18" t="s">
        <v>379</v>
      </c>
      <c r="B196" s="19" t="s">
        <v>380</v>
      </c>
      <c r="C196" s="20">
        <v>2374336.5</v>
      </c>
      <c r="D196" s="20">
        <v>2372787.7000000002</v>
      </c>
      <c r="E196" s="21"/>
      <c r="F196" s="22"/>
      <c r="G196" s="22"/>
    </row>
    <row r="197" spans="1:7" s="15" customFormat="1" ht="12.75" x14ac:dyDescent="0.2">
      <c r="A197" s="23" t="s">
        <v>381</v>
      </c>
      <c r="B197" s="24" t="s">
        <v>382</v>
      </c>
      <c r="C197" s="25">
        <f>C198+C199+C200+C201+C202</f>
        <v>3166448.8</v>
      </c>
      <c r="D197" s="25">
        <f>D198+D199+D200+D201+D202</f>
        <v>2910502.6999999997</v>
      </c>
      <c r="E197" s="21"/>
      <c r="F197" s="22"/>
      <c r="G197" s="22"/>
    </row>
    <row r="198" spans="1:7" s="15" customFormat="1" ht="51" x14ac:dyDescent="0.2">
      <c r="A198" s="18" t="s">
        <v>383</v>
      </c>
      <c r="B198" s="19" t="s">
        <v>384</v>
      </c>
      <c r="C198" s="20">
        <v>2636.7</v>
      </c>
      <c r="D198" s="20">
        <v>2636.7</v>
      </c>
      <c r="E198" s="21"/>
      <c r="F198" s="22"/>
      <c r="G198" s="22"/>
    </row>
    <row r="199" spans="1:7" ht="25.5" x14ac:dyDescent="0.2">
      <c r="A199" s="18" t="s">
        <v>385</v>
      </c>
      <c r="B199" s="19" t="s">
        <v>386</v>
      </c>
      <c r="C199" s="26">
        <v>314371.8</v>
      </c>
      <c r="D199" s="20">
        <v>314371.8</v>
      </c>
      <c r="E199" s="21"/>
      <c r="F199" s="22"/>
      <c r="G199" s="22"/>
    </row>
    <row r="200" spans="1:7" ht="25.5" x14ac:dyDescent="0.2">
      <c r="A200" s="18" t="s">
        <v>387</v>
      </c>
      <c r="B200" s="19" t="s">
        <v>388</v>
      </c>
      <c r="C200" s="26">
        <v>5000</v>
      </c>
      <c r="D200" s="20">
        <v>5000</v>
      </c>
      <c r="E200" s="21"/>
      <c r="F200" s="22"/>
      <c r="G200" s="22"/>
    </row>
    <row r="201" spans="1:7" ht="51" x14ac:dyDescent="0.2">
      <c r="A201" s="18" t="s">
        <v>389</v>
      </c>
      <c r="B201" s="19" t="s">
        <v>390</v>
      </c>
      <c r="C201" s="26">
        <v>2151233.2999999998</v>
      </c>
      <c r="D201" s="20">
        <v>2151233.2999999998</v>
      </c>
      <c r="E201" s="21"/>
      <c r="F201" s="22"/>
      <c r="G201" s="22"/>
    </row>
    <row r="202" spans="1:7" ht="25.5" x14ac:dyDescent="0.2">
      <c r="A202" s="18" t="s">
        <v>391</v>
      </c>
      <c r="B202" s="19" t="s">
        <v>392</v>
      </c>
      <c r="C202" s="20">
        <v>693207</v>
      </c>
      <c r="D202" s="20">
        <v>437260.9</v>
      </c>
      <c r="E202" s="21"/>
      <c r="F202" s="22"/>
      <c r="G202" s="22"/>
    </row>
    <row r="203" spans="1:7" s="15" customFormat="1" ht="12.75" x14ac:dyDescent="0.2">
      <c r="A203" s="23" t="s">
        <v>393</v>
      </c>
      <c r="B203" s="24" t="s">
        <v>394</v>
      </c>
      <c r="C203" s="25">
        <f>C204</f>
        <v>15000</v>
      </c>
      <c r="D203" s="25">
        <f>D204</f>
        <v>15000</v>
      </c>
      <c r="E203" s="21"/>
      <c r="F203" s="22"/>
      <c r="G203" s="22"/>
    </row>
    <row r="204" spans="1:7" ht="12.75" x14ac:dyDescent="0.2">
      <c r="A204" s="18" t="s">
        <v>395</v>
      </c>
      <c r="B204" s="19" t="s">
        <v>396</v>
      </c>
      <c r="C204" s="20">
        <v>15000</v>
      </c>
      <c r="D204" s="20">
        <v>15000</v>
      </c>
      <c r="E204" s="21"/>
      <c r="F204" s="22"/>
      <c r="G204" s="22"/>
    </row>
    <row r="205" spans="1:7" s="15" customFormat="1" ht="51" x14ac:dyDescent="0.2">
      <c r="A205" s="23" t="s">
        <v>397</v>
      </c>
      <c r="B205" s="24" t="s">
        <v>398</v>
      </c>
      <c r="C205" s="25">
        <v>0</v>
      </c>
      <c r="D205" s="20">
        <v>7145.9</v>
      </c>
      <c r="E205" s="21"/>
      <c r="F205" s="22"/>
      <c r="G205" s="22"/>
    </row>
    <row r="206" spans="1:7" ht="25.5" x14ac:dyDescent="0.2">
      <c r="A206" s="18" t="s">
        <v>399</v>
      </c>
      <c r="B206" s="19" t="s">
        <v>400</v>
      </c>
      <c r="C206" s="20">
        <v>0</v>
      </c>
      <c r="D206" s="20">
        <v>7145.9</v>
      </c>
      <c r="E206" s="15"/>
    </row>
    <row r="207" spans="1:7" s="15" customFormat="1" ht="38.25" x14ac:dyDescent="0.2">
      <c r="A207" s="23" t="s">
        <v>401</v>
      </c>
      <c r="B207" s="24" t="s">
        <v>402</v>
      </c>
      <c r="C207" s="25">
        <f>C208+C209+C210</f>
        <v>0</v>
      </c>
      <c r="D207" s="25">
        <f>D208+D209+D210</f>
        <v>-157598.79999999999</v>
      </c>
    </row>
    <row r="208" spans="1:7" ht="51" x14ac:dyDescent="0.2">
      <c r="A208" s="18" t="s">
        <v>403</v>
      </c>
      <c r="B208" s="19" t="s">
        <v>404</v>
      </c>
      <c r="C208" s="18">
        <v>0</v>
      </c>
      <c r="D208" s="18">
        <v>-5244.6</v>
      </c>
      <c r="E208" s="15"/>
    </row>
    <row r="209" spans="1:5" ht="51" x14ac:dyDescent="0.2">
      <c r="A209" s="18" t="s">
        <v>405</v>
      </c>
      <c r="B209" s="19" t="s">
        <v>406</v>
      </c>
      <c r="C209" s="18">
        <v>0</v>
      </c>
      <c r="D209" s="18">
        <v>-550.29999999999995</v>
      </c>
      <c r="E209" s="15"/>
    </row>
    <row r="210" spans="1:5" ht="38.25" x14ac:dyDescent="0.2">
      <c r="A210" s="18" t="s">
        <v>407</v>
      </c>
      <c r="B210" s="19" t="s">
        <v>408</v>
      </c>
      <c r="C210" s="18">
        <v>0</v>
      </c>
      <c r="D210" s="18">
        <v>-151803.9</v>
      </c>
      <c r="E210" s="15"/>
    </row>
  </sheetData>
  <mergeCells count="3">
    <mergeCell ref="C1:D1"/>
    <mergeCell ref="A4:D4"/>
    <mergeCell ref="A5:D5"/>
  </mergeCells>
  <pageMargins left="0.59055118110236227" right="0.19685039370078741" top="0.39370078740157483" bottom="0.39370078740157483" header="0" footer="0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доходы</vt:lpstr>
      <vt:lpstr>'Приложение №1 доходы'!Заголовки_для_печати</vt:lpstr>
      <vt:lpstr>'Приложение №1 доходы'!Область_печати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Ярина</cp:lastModifiedBy>
  <cp:lastPrinted>2024-04-24T01:13:04Z</cp:lastPrinted>
  <dcterms:created xsi:type="dcterms:W3CDTF">2024-04-19T03:50:25Z</dcterms:created>
  <dcterms:modified xsi:type="dcterms:W3CDTF">2024-04-24T01:13:07Z</dcterms:modified>
</cp:coreProperties>
</file>